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7.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omments1.xml" ContentType="application/vnd.openxmlformats-officedocument.spreadsheetml.comments+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drawings/drawing3.xml" ContentType="application/vnd.openxmlformats-officedocument.drawing+xml"/>
  <Override PartName="/xl/charts/chart1.xml" ContentType="application/vnd.openxmlformats-officedocument.drawingml.chart+xml"/>
  <Override PartName="/xl/charts/style4.xml" ContentType="application/vnd.ms-office.chartstyle+xml"/>
  <Override PartName="/xl/charts/colors4.xml" ContentType="application/vnd.ms-office.chartcolorstyle+xml"/>
  <Override PartName="/xl/charts/chart2.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charts/style6.xml" ContentType="application/vnd.ms-office.chartstyle+xml"/>
  <Override PartName="/xl/charts/colors6.xml" ContentType="application/vnd.ms-office.chartcolorstyle+xml"/>
  <Override PartName="/xl/drawings/drawing5.xml" ContentType="application/vnd.openxmlformats-officedocument.drawing+xml"/>
  <Override PartName="/xl/charts/chart4.xml" ContentType="application/vnd.openxmlformats-officedocument.drawingml.chart+xml"/>
  <Override PartName="/xl/charts/style7.xml" ContentType="application/vnd.ms-office.chartstyle+xml"/>
  <Override PartName="/xl/charts/colors7.xml" ContentType="application/vnd.ms-office.chartcolorstyle+xml"/>
  <Override PartName="/xl/charts/chart5.xml" ContentType="application/vnd.openxmlformats-officedocument.drawingml.chart+xml"/>
  <Override PartName="/xl/charts/style8.xml" ContentType="application/vnd.ms-office.chartstyle+xml"/>
  <Override PartName="/xl/charts/colors8.xml" ContentType="application/vnd.ms-office.chartcolorstyle+xml"/>
  <Override PartName="/xl/charts/chart6.xml" ContentType="application/vnd.openxmlformats-officedocument.drawingml.chart+xml"/>
  <Override PartName="/xl/charts/style9.xml" ContentType="application/vnd.ms-office.chartstyle+xml"/>
  <Override PartName="/xl/charts/colors9.xml" ContentType="application/vnd.ms-office.chartcolorstyle+xml"/>
  <Override PartName="/xl/charts/chart7.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fileSharing readOnlyRecommended="1"/>
  <workbookPr codeName="ThisWorkbook" defaultThemeVersion="166925"/>
  <mc:AlternateContent xmlns:mc="http://schemas.openxmlformats.org/markup-compatibility/2006">
    <mc:Choice Requires="x15">
      <x15ac:absPath xmlns:x15ac="http://schemas.microsoft.com/office/spreadsheetml/2010/11/ac" url="https://unicef-my.sharepoint.com/personal/srasulova_unicef_org/Documents/CPE Tajikistan 2020/9. Reporting/Evaluation Report/fifth and final/Final report and annexes/"/>
    </mc:Choice>
  </mc:AlternateContent>
  <xr:revisionPtr revIDLastSave="0" documentId="8_{C35C3939-DC0B-40A3-B5AC-28CA03161C75}" xr6:coauthVersionLast="44" xr6:coauthVersionMax="44" xr10:uidLastSave="{00000000-0000-0000-0000-000000000000}"/>
  <bookViews>
    <workbookView xWindow="-110" yWindow="-110" windowWidth="19420" windowHeight="10400" xr2:uid="{E1B964BB-9E8C-42C3-9495-6E16B85105CD}"/>
  </bookViews>
  <sheets>
    <sheet name="READ ME" sheetId="6" r:id="rId1"/>
    <sheet name="LEARN" sheetId="4" r:id="rId2"/>
    <sheet name=" SURVIVE &amp; THRIVE" sheetId="5" r:id="rId3"/>
    <sheet name="PROTECTIVE ENVIRONMENT" sheetId="7" r:id="rId4"/>
    <sheet name="Sheet2" sheetId="30" state="hidden" r:id="rId5"/>
    <sheet name="ADAP" sheetId="18" r:id="rId6"/>
    <sheet name="Sheet9" sheetId="28" state="hidden" r:id="rId7"/>
    <sheet name="CROSS-SECTORAL OTHER" sheetId="8" r:id="rId8"/>
    <sheet name="Baseline data and progress" sheetId="16" r:id="rId9"/>
    <sheet name="Evidence Mapping" sheetId="9" r:id="rId10"/>
    <sheet name="Sheet3" sheetId="20" state="hidden" r:id="rId11"/>
    <sheet name="Sheet4" sheetId="21" state="hidden" r:id="rId12"/>
    <sheet name="Sheet5" sheetId="22" state="hidden" r:id="rId13"/>
    <sheet name="Sheet6" sheetId="23" state="hidden" r:id="rId14"/>
    <sheet name="Protect" sheetId="15" state="hidden" r:id="rId15"/>
    <sheet name="Evidence Mapping (2nd)" sheetId="34" r:id="rId16"/>
    <sheet name="Evidence Mapping (2)" sheetId="10" state="hidden" r:id="rId17"/>
  </sheets>
  <definedNames>
    <definedName name="_xlnm._FilterDatabase" localSheetId="2" hidden="1">' SURVIVE &amp; THRIVE'!$A$1:$Q$125</definedName>
    <definedName name="_xlnm._FilterDatabase" localSheetId="5" hidden="1">ADAP!$A$1:$Q$62</definedName>
    <definedName name="_xlnm._FilterDatabase" localSheetId="8" hidden="1">'Baseline data and progress'!$A$1:$K$176</definedName>
    <definedName name="_xlnm._FilterDatabase" localSheetId="7" hidden="1">'CROSS-SECTORAL OTHER'!$A$1:$Q$71</definedName>
    <definedName name="_xlnm._FilterDatabase" localSheetId="1" hidden="1">LEARN!$A$1:$Q$72</definedName>
    <definedName name="_xlnm._FilterDatabase" localSheetId="3" hidden="1">'PROTECTIVE ENVIRONMENT'!$A$1:$Q$88</definedName>
    <definedName name="_xlnm._FilterDatabase" localSheetId="0" hidden="1">'READ ME'!$B$23:$K$23</definedName>
    <definedName name="_xlchart.v1.0" hidden="1">'Evidence Mapping'!$A$6</definedName>
    <definedName name="_xlchart.v1.1" hidden="1">'Evidence Mapping'!$B$1:$BO$2</definedName>
    <definedName name="_xlchart.v1.2" hidden="1">'Evidence Mapping'!$B$6:$BO$6</definedName>
    <definedName name="_xlchart.v1.3" hidden="1">'Evidence Mapping'!$A$4</definedName>
    <definedName name="_xlchart.v1.4" hidden="1">'Evidence Mapping'!$B$1:$BO$2</definedName>
    <definedName name="_xlchart.v1.5" hidden="1">'Evidence Mapping'!$B$4:$BO$4</definedName>
    <definedName name="_xlchart.v1.6" hidden="1">'Evidence Mapping'!$A$3</definedName>
    <definedName name="_xlchart.v1.7" hidden="1">'Evidence Mapping'!$B$1:$BO$2</definedName>
    <definedName name="_xlchart.v1.8" hidden="1">'Evidence Mapping'!$B$3:$BH$3</definedName>
    <definedName name="_xlnm.Extract" localSheetId="1">LEARN!#REF!</definedName>
  </definedNames>
  <calcPr calcId="191029"/>
  <pivotCaches>
    <pivotCache cacheId="0" r:id="rId18"/>
    <pivotCache cacheId="1" r:id="rId19"/>
    <pivotCache cacheId="2" r:id="rId20"/>
    <pivotCache cacheId="3" r:id="rId21"/>
    <pivotCache cacheId="4" r:id="rId22"/>
    <pivotCache cacheId="5" r:id="rId23"/>
    <pivotCache cacheId="6" r:id="rId2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55" i="34" l="1"/>
  <c r="C56" i="34"/>
  <c r="C57" i="34"/>
  <c r="C58" i="34"/>
  <c r="C59" i="34"/>
  <c r="C60" i="34"/>
  <c r="C61" i="34"/>
  <c r="C62" i="34"/>
  <c r="C63" i="34"/>
  <c r="C64" i="34"/>
  <c r="C65" i="34"/>
  <c r="C66" i="34"/>
  <c r="C67" i="34"/>
  <c r="C54" i="34"/>
  <c r="BB3" i="9"/>
  <c r="BH3" i="9"/>
  <c r="BO3" i="9"/>
  <c r="BN3" i="9"/>
  <c r="BM3" i="9"/>
  <c r="BL3" i="9"/>
  <c r="BK3" i="9"/>
  <c r="BJ3" i="9"/>
  <c r="BI3" i="9"/>
  <c r="BG3" i="9"/>
  <c r="BF3" i="9"/>
  <c r="BE3" i="9"/>
  <c r="BD3" i="9"/>
  <c r="BC3" i="9"/>
  <c r="C43" i="34"/>
  <c r="C44" i="34"/>
  <c r="C45" i="34"/>
  <c r="C46" i="34"/>
  <c r="C47" i="34"/>
  <c r="C48" i="34"/>
  <c r="C49" i="34"/>
  <c r="C50" i="34"/>
  <c r="C51" i="34"/>
  <c r="C52" i="34"/>
  <c r="C53" i="34"/>
  <c r="C42" i="34"/>
  <c r="AP3" i="9"/>
  <c r="BA3" i="9"/>
  <c r="AZ3" i="9"/>
  <c r="AY3" i="9"/>
  <c r="AX3" i="9"/>
  <c r="AW3" i="9"/>
  <c r="AV3" i="9"/>
  <c r="AU3" i="9"/>
  <c r="AT3" i="9"/>
  <c r="AS3" i="9"/>
  <c r="AR3" i="9"/>
  <c r="AQ3" i="9"/>
  <c r="AB3" i="9"/>
  <c r="AC3" i="9"/>
  <c r="AD3" i="9"/>
  <c r="AE3" i="9"/>
  <c r="AF3" i="9"/>
  <c r="AG3" i="9"/>
  <c r="AH3" i="9"/>
  <c r="AI3" i="9"/>
  <c r="AJ3" i="9"/>
  <c r="AK3" i="9"/>
  <c r="AL3" i="9"/>
  <c r="AM3" i="9"/>
  <c r="AN3" i="9"/>
  <c r="AO3" i="9"/>
  <c r="C28" i="34"/>
  <c r="C29" i="34"/>
  <c r="C30" i="34"/>
  <c r="C31" i="34"/>
  <c r="C32" i="34"/>
  <c r="C33" i="34"/>
  <c r="C34" i="34"/>
  <c r="C35" i="34"/>
  <c r="C36" i="34"/>
  <c r="C37" i="34"/>
  <c r="C38" i="34"/>
  <c r="C39" i="34"/>
  <c r="C40" i="34"/>
  <c r="C41" i="34"/>
  <c r="C27" i="34"/>
  <c r="AA3" i="9"/>
  <c r="C18" i="34"/>
  <c r="C19" i="34"/>
  <c r="C20" i="34"/>
  <c r="C21" i="34"/>
  <c r="C22" i="34"/>
  <c r="C23" i="34"/>
  <c r="C24" i="34"/>
  <c r="C25" i="34"/>
  <c r="C26" i="34"/>
  <c r="C17" i="34"/>
  <c r="Q3" i="9"/>
  <c r="C3" i="34"/>
  <c r="C4" i="34"/>
  <c r="C5" i="34"/>
  <c r="C6" i="34"/>
  <c r="C7" i="34"/>
  <c r="C8" i="34"/>
  <c r="C9" i="34"/>
  <c r="C10" i="34"/>
  <c r="C11" i="34"/>
  <c r="C12" i="34"/>
  <c r="C13" i="34"/>
  <c r="C14" i="34"/>
  <c r="C15" i="34"/>
  <c r="C16" i="34"/>
  <c r="C2" i="34"/>
  <c r="B3" i="9"/>
  <c r="I3" i="8" l="1"/>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2" i="8"/>
  <c r="I61" i="18" l="1"/>
  <c r="I59" i="18"/>
  <c r="I60" i="18"/>
  <c r="O3" i="18"/>
  <c r="O4" i="18"/>
  <c r="O5" i="18"/>
  <c r="O6" i="18"/>
  <c r="O7" i="18"/>
  <c r="O8" i="18"/>
  <c r="O9" i="18"/>
  <c r="O10" i="18"/>
  <c r="O11" i="18"/>
  <c r="O12" i="18"/>
  <c r="O13" i="18"/>
  <c r="O14" i="18"/>
  <c r="O15" i="18"/>
  <c r="O16" i="18"/>
  <c r="M3" i="18"/>
  <c r="M4" i="18"/>
  <c r="M5" i="18"/>
  <c r="M6" i="18"/>
  <c r="M7" i="18"/>
  <c r="M8" i="18"/>
  <c r="M9" i="18"/>
  <c r="M10" i="18"/>
  <c r="M11" i="18"/>
  <c r="M12" i="18"/>
  <c r="M13" i="18"/>
  <c r="M14" i="18"/>
  <c r="M15" i="18"/>
  <c r="M16" i="18"/>
  <c r="K3" i="18"/>
  <c r="K4" i="18"/>
  <c r="K5" i="18"/>
  <c r="K6" i="18"/>
  <c r="K7" i="18"/>
  <c r="K8" i="18"/>
  <c r="K9" i="18"/>
  <c r="K10" i="18"/>
  <c r="K11" i="18"/>
  <c r="K12" i="18"/>
  <c r="K13" i="18"/>
  <c r="K14" i="18"/>
  <c r="K15" i="18"/>
  <c r="K16" i="18"/>
  <c r="K2" i="18"/>
  <c r="M59" i="18"/>
  <c r="M60" i="18"/>
  <c r="M61" i="18"/>
  <c r="M58" i="18"/>
  <c r="M56" i="18"/>
  <c r="O54" i="18"/>
  <c r="O55" i="18"/>
  <c r="O56" i="18"/>
  <c r="O57" i="18"/>
  <c r="O58" i="18"/>
  <c r="O59" i="18"/>
  <c r="O60" i="18"/>
  <c r="O61" i="18"/>
  <c r="M54" i="18"/>
  <c r="M55" i="18"/>
  <c r="M57" i="18"/>
  <c r="O53" i="18"/>
  <c r="M53" i="18"/>
  <c r="O52" i="18"/>
  <c r="M52" i="18"/>
  <c r="K52" i="18"/>
  <c r="K53" i="18"/>
  <c r="K54" i="18"/>
  <c r="K55" i="18"/>
  <c r="K56" i="18"/>
  <c r="K57" i="18"/>
  <c r="K58" i="18"/>
  <c r="K59" i="18"/>
  <c r="K60" i="18"/>
  <c r="K61" i="18"/>
  <c r="I3"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I50" i="18"/>
  <c r="I51" i="18"/>
  <c r="I52" i="18"/>
  <c r="I53" i="18"/>
  <c r="I54" i="18"/>
  <c r="I55" i="18"/>
  <c r="I56" i="18"/>
  <c r="I57" i="18"/>
  <c r="I58" i="18"/>
  <c r="I2" i="18"/>
  <c r="I3" i="7" l="1"/>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2" i="7"/>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92" i="5"/>
  <c r="I93" i="5"/>
  <c r="I94" i="5"/>
  <c r="I95" i="5"/>
  <c r="I96" i="5"/>
  <c r="I97" i="5"/>
  <c r="I98" i="5"/>
  <c r="I99" i="5"/>
  <c r="I100" i="5"/>
  <c r="I101" i="5"/>
  <c r="I102" i="5"/>
  <c r="I103" i="5"/>
  <c r="I104" i="5"/>
  <c r="I2" i="5"/>
  <c r="I51" i="4" l="1"/>
  <c r="I30" i="4"/>
  <c r="I54" i="4"/>
  <c r="I13" i="4"/>
  <c r="I55" i="4"/>
  <c r="I14" i="4"/>
  <c r="I24" i="4"/>
  <c r="I25" i="4"/>
  <c r="I46" i="4"/>
  <c r="I47" i="4"/>
  <c r="I48" i="4"/>
  <c r="I49" i="4"/>
  <c r="I26" i="4"/>
  <c r="I11" i="4"/>
  <c r="I50" i="4"/>
  <c r="I3" i="4"/>
  <c r="I15" i="4"/>
  <c r="I16" i="4"/>
  <c r="I2" i="4"/>
  <c r="I17" i="4"/>
  <c r="I72" i="4"/>
  <c r="I43" i="4"/>
  <c r="I44" i="4"/>
  <c r="I57" i="4"/>
  <c r="I58" i="4"/>
  <c r="I59" i="4"/>
  <c r="I27" i="4"/>
  <c r="I28" i="4"/>
  <c r="I29" i="4"/>
  <c r="I71" i="4"/>
  <c r="I45" i="4"/>
  <c r="I22" i="4"/>
  <c r="I23" i="4"/>
  <c r="I31" i="4"/>
  <c r="I32" i="4"/>
  <c r="I33" i="4"/>
  <c r="I61" i="4"/>
  <c r="I62" i="4"/>
  <c r="I18" i="4"/>
  <c r="I60" i="4"/>
  <c r="I4" i="4"/>
  <c r="I5" i="4"/>
  <c r="I6" i="4"/>
  <c r="I7" i="4"/>
  <c r="I8" i="4"/>
  <c r="I9" i="4"/>
  <c r="I10" i="4"/>
  <c r="I63" i="4"/>
  <c r="I64" i="4"/>
  <c r="I65" i="4"/>
  <c r="I66" i="4"/>
  <c r="I67" i="4"/>
  <c r="I19" i="4"/>
  <c r="I20" i="4"/>
  <c r="I21" i="4"/>
  <c r="I52" i="4"/>
  <c r="I53" i="4"/>
  <c r="I34" i="4"/>
  <c r="I35" i="4"/>
  <c r="I36" i="4"/>
  <c r="I37" i="4"/>
  <c r="I38" i="4"/>
  <c r="I56" i="4"/>
  <c r="I68" i="4"/>
  <c r="I69" i="4"/>
  <c r="I39" i="4"/>
  <c r="I70" i="4"/>
  <c r="I40" i="4"/>
  <c r="I41" i="4"/>
  <c r="I42" i="4"/>
  <c r="I12" i="4"/>
  <c r="O3" i="8" l="1"/>
  <c r="O4" i="8"/>
  <c r="O5" i="8"/>
  <c r="O6" i="8"/>
  <c r="O7" i="8"/>
  <c r="O8" i="8"/>
  <c r="O9" i="8"/>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O49" i="8"/>
  <c r="O50" i="8"/>
  <c r="O51" i="8"/>
  <c r="O52" i="8"/>
  <c r="O53" i="8"/>
  <c r="O54" i="8"/>
  <c r="O55" i="8"/>
  <c r="O56" i="8"/>
  <c r="O57" i="8"/>
  <c r="O58" i="8"/>
  <c r="O59" i="8"/>
  <c r="O60" i="8"/>
  <c r="O61" i="8"/>
  <c r="O62" i="8"/>
  <c r="O63" i="8"/>
  <c r="O64" i="8"/>
  <c r="O65" i="8"/>
  <c r="O66" i="8"/>
  <c r="O67" i="8"/>
  <c r="O68" i="8"/>
  <c r="O69" i="8"/>
  <c r="O70" i="8"/>
  <c r="O71" i="8"/>
  <c r="M3" i="8"/>
  <c r="M4" i="8"/>
  <c r="M5" i="8"/>
  <c r="M6" i="8"/>
  <c r="M7" i="8"/>
  <c r="M8" i="8"/>
  <c r="M9" i="8"/>
  <c r="M10" i="8"/>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O2" i="8"/>
  <c r="M2" i="8"/>
  <c r="K3" i="8"/>
  <c r="K4" i="8"/>
  <c r="K5" i="8"/>
  <c r="K6" i="8"/>
  <c r="K7" i="8"/>
  <c r="K8" i="8"/>
  <c r="K9" i="8"/>
  <c r="K10" i="8"/>
  <c r="K11" i="8"/>
  <c r="K12" i="8"/>
  <c r="K13" i="8"/>
  <c r="K14" i="8"/>
  <c r="K15" i="8"/>
  <c r="K16" i="8"/>
  <c r="K17" i="8"/>
  <c r="K18" i="8"/>
  <c r="K19" i="8"/>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2" i="8"/>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62" i="8"/>
  <c r="G63" i="8"/>
  <c r="G64" i="8"/>
  <c r="G65" i="8"/>
  <c r="G66" i="8"/>
  <c r="G67" i="8"/>
  <c r="G68" i="8"/>
  <c r="G69" i="8"/>
  <c r="G70" i="8"/>
  <c r="G71" i="8"/>
  <c r="G2" i="8"/>
  <c r="O51" i="18" l="1"/>
  <c r="M51" i="18"/>
  <c r="K51" i="18"/>
  <c r="G51" i="18"/>
  <c r="O50" i="18"/>
  <c r="M50" i="18"/>
  <c r="K50" i="18"/>
  <c r="G50" i="18"/>
  <c r="O49" i="18"/>
  <c r="M49" i="18"/>
  <c r="K49" i="18"/>
  <c r="G49" i="18"/>
  <c r="O48" i="18"/>
  <c r="M48" i="18"/>
  <c r="K48" i="18"/>
  <c r="G48" i="18"/>
  <c r="O47" i="18"/>
  <c r="M47" i="18"/>
  <c r="K47" i="18"/>
  <c r="G47" i="18"/>
  <c r="O46" i="18"/>
  <c r="M46" i="18"/>
  <c r="K46" i="18"/>
  <c r="G46" i="18"/>
  <c r="O45" i="18"/>
  <c r="M45" i="18"/>
  <c r="K45" i="18"/>
  <c r="G45" i="18"/>
  <c r="O44" i="18"/>
  <c r="M44" i="18"/>
  <c r="K44" i="18"/>
  <c r="G44" i="18"/>
  <c r="O43" i="18"/>
  <c r="M43" i="18"/>
  <c r="K43" i="18"/>
  <c r="G43" i="18"/>
  <c r="O42" i="18"/>
  <c r="M42" i="18"/>
  <c r="K42" i="18"/>
  <c r="G42" i="18"/>
  <c r="O41" i="18"/>
  <c r="M41" i="18"/>
  <c r="K41" i="18"/>
  <c r="G41" i="18"/>
  <c r="O40" i="18"/>
  <c r="M40" i="18"/>
  <c r="K40" i="18"/>
  <c r="G40" i="18"/>
  <c r="O39" i="18"/>
  <c r="M39" i="18"/>
  <c r="K39" i="18"/>
  <c r="G39" i="18"/>
  <c r="O38" i="18"/>
  <c r="M38" i="18"/>
  <c r="K38" i="18"/>
  <c r="G38" i="18"/>
  <c r="O37" i="18"/>
  <c r="M37" i="18"/>
  <c r="K37" i="18"/>
  <c r="G37" i="18"/>
  <c r="O36" i="18"/>
  <c r="M36" i="18"/>
  <c r="K36" i="18"/>
  <c r="G36" i="18"/>
  <c r="O35" i="18"/>
  <c r="M35" i="18"/>
  <c r="K35" i="18"/>
  <c r="G35" i="18"/>
  <c r="O34" i="18"/>
  <c r="M34" i="18"/>
  <c r="K34" i="18"/>
  <c r="G34" i="18"/>
  <c r="O33" i="18"/>
  <c r="M33" i="18"/>
  <c r="K33" i="18"/>
  <c r="G33" i="18"/>
  <c r="O32" i="18"/>
  <c r="M32" i="18"/>
  <c r="K32" i="18"/>
  <c r="G32" i="18"/>
  <c r="O31" i="18"/>
  <c r="M31" i="18"/>
  <c r="K31" i="18"/>
  <c r="G31" i="18"/>
  <c r="O30" i="18"/>
  <c r="M30" i="18"/>
  <c r="K30" i="18"/>
  <c r="G30" i="18"/>
  <c r="O29" i="18"/>
  <c r="M29" i="18"/>
  <c r="K29" i="18"/>
  <c r="G29" i="18"/>
  <c r="O28" i="18"/>
  <c r="M28" i="18"/>
  <c r="K28" i="18"/>
  <c r="G28" i="18"/>
  <c r="O27" i="18"/>
  <c r="M27" i="18"/>
  <c r="K27" i="18"/>
  <c r="G27" i="18"/>
  <c r="O26" i="18"/>
  <c r="M26" i="18"/>
  <c r="K26" i="18"/>
  <c r="G26" i="18"/>
  <c r="O25" i="18"/>
  <c r="M25" i="18"/>
  <c r="K25" i="18"/>
  <c r="G25" i="18"/>
  <c r="O24" i="18"/>
  <c r="M24" i="18"/>
  <c r="K24" i="18"/>
  <c r="G24" i="18"/>
  <c r="O23" i="18"/>
  <c r="M23" i="18"/>
  <c r="K23" i="18"/>
  <c r="G23" i="18"/>
  <c r="O22" i="18"/>
  <c r="M22" i="18"/>
  <c r="K22" i="18"/>
  <c r="G22" i="18"/>
  <c r="O21" i="18"/>
  <c r="M21" i="18"/>
  <c r="K21" i="18"/>
  <c r="G21" i="18"/>
  <c r="O20" i="18"/>
  <c r="M20" i="18"/>
  <c r="K20" i="18"/>
  <c r="G20" i="18"/>
  <c r="O19" i="18"/>
  <c r="M19" i="18"/>
  <c r="K19" i="18"/>
  <c r="G19" i="18"/>
  <c r="O18" i="18"/>
  <c r="M18" i="18"/>
  <c r="K18" i="18"/>
  <c r="G18" i="18"/>
  <c r="G15" i="18"/>
  <c r="G14" i="18"/>
  <c r="G13" i="18"/>
  <c r="G12" i="18"/>
  <c r="G11" i="18"/>
  <c r="G10" i="18"/>
  <c r="G9" i="18"/>
  <c r="G8" i="18"/>
  <c r="G7" i="18"/>
  <c r="G6" i="18"/>
  <c r="G5" i="18"/>
  <c r="G4" i="18"/>
  <c r="G3" i="18"/>
  <c r="O2" i="18"/>
  <c r="M2" i="18"/>
  <c r="G2" i="18"/>
  <c r="J3" i="9" l="1"/>
  <c r="G12" i="4" l="1"/>
  <c r="G51" i="4"/>
  <c r="G30" i="4"/>
  <c r="G54" i="4"/>
  <c r="G13" i="4"/>
  <c r="G55" i="4"/>
  <c r="G14" i="4"/>
  <c r="G24" i="4"/>
  <c r="G25" i="4"/>
  <c r="G46" i="4"/>
  <c r="G47" i="4"/>
  <c r="G48" i="4"/>
  <c r="G49" i="4"/>
  <c r="G26" i="4"/>
  <c r="G11" i="4"/>
  <c r="G50" i="4"/>
  <c r="G3" i="4"/>
  <c r="G15" i="4"/>
  <c r="G16" i="4"/>
  <c r="G2" i="4"/>
  <c r="G17" i="4"/>
  <c r="G72" i="4"/>
  <c r="G43" i="4"/>
  <c r="G44" i="4"/>
  <c r="G57" i="4"/>
  <c r="G58" i="4"/>
  <c r="G59" i="4"/>
  <c r="G27" i="4"/>
  <c r="G28" i="4"/>
  <c r="G29" i="4"/>
  <c r="G71" i="4"/>
  <c r="G45" i="4"/>
  <c r="G22" i="4"/>
  <c r="G23" i="4"/>
  <c r="G31" i="4"/>
  <c r="G32" i="4"/>
  <c r="G33" i="4"/>
  <c r="G61" i="4"/>
  <c r="G62" i="4"/>
  <c r="G18" i="4"/>
  <c r="G60" i="4"/>
  <c r="G4" i="4"/>
  <c r="G5" i="4"/>
  <c r="G63" i="4"/>
  <c r="G64" i="4"/>
  <c r="G65" i="4"/>
  <c r="G66" i="4"/>
  <c r="G67" i="4"/>
  <c r="G19" i="4"/>
  <c r="G20" i="4"/>
  <c r="G21" i="4"/>
  <c r="G52" i="4"/>
  <c r="G53" i="4"/>
  <c r="G34" i="4"/>
  <c r="G35" i="4"/>
  <c r="G36" i="4"/>
  <c r="G37" i="4"/>
  <c r="G38" i="4"/>
  <c r="G56" i="4"/>
  <c r="G68" i="4"/>
  <c r="G69" i="4"/>
  <c r="G39" i="4"/>
  <c r="G70" i="4"/>
  <c r="G40" i="4"/>
  <c r="G41" i="4"/>
  <c r="G42" i="4"/>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2" i="7"/>
  <c r="O3" i="7"/>
  <c r="O4" i="7"/>
  <c r="O5" i="7"/>
  <c r="O6" i="7"/>
  <c r="O7" i="7"/>
  <c r="O8" i="7"/>
  <c r="O9" i="7"/>
  <c r="O10" i="7"/>
  <c r="O11" i="7"/>
  <c r="O12" i="7"/>
  <c r="O13" i="7"/>
  <c r="O14" i="7"/>
  <c r="O15" i="7"/>
  <c r="O16" i="7"/>
  <c r="O17" i="7"/>
  <c r="O18" i="7"/>
  <c r="O19" i="7"/>
  <c r="O20" i="7"/>
  <c r="O21" i="7"/>
  <c r="O22" i="7"/>
  <c r="O23" i="7"/>
  <c r="O24" i="7"/>
  <c r="O25" i="7"/>
  <c r="O26" i="7"/>
  <c r="O27" i="7"/>
  <c r="O28" i="7"/>
  <c r="O29" i="7"/>
  <c r="O30" i="7"/>
  <c r="O31" i="7"/>
  <c r="O32" i="7"/>
  <c r="O33" i="7"/>
  <c r="O34" i="7"/>
  <c r="O35" i="7"/>
  <c r="O36" i="7"/>
  <c r="O37" i="7"/>
  <c r="O38" i="7"/>
  <c r="O39" i="7"/>
  <c r="O40" i="7"/>
  <c r="O41" i="7"/>
  <c r="O42" i="7"/>
  <c r="O43" i="7"/>
  <c r="O44" i="7"/>
  <c r="O45" i="7"/>
  <c r="O46" i="7"/>
  <c r="O47" i="7"/>
  <c r="O48" i="7"/>
  <c r="O49" i="7"/>
  <c r="O50" i="7"/>
  <c r="O51" i="7"/>
  <c r="O52" i="7"/>
  <c r="O53" i="7"/>
  <c r="O54" i="7"/>
  <c r="O55" i="7"/>
  <c r="O56" i="7"/>
  <c r="O57" i="7"/>
  <c r="O58" i="7"/>
  <c r="O59" i="7"/>
  <c r="O60" i="7"/>
  <c r="O61" i="7"/>
  <c r="O62" i="7"/>
  <c r="O63" i="7"/>
  <c r="O64" i="7"/>
  <c r="O65" i="7"/>
  <c r="O66" i="7"/>
  <c r="O67" i="7"/>
  <c r="O68" i="7"/>
  <c r="O69" i="7"/>
  <c r="O70" i="7"/>
  <c r="O71" i="7"/>
  <c r="O72" i="7"/>
  <c r="O73" i="7"/>
  <c r="O74" i="7"/>
  <c r="O75" i="7"/>
  <c r="O76" i="7"/>
  <c r="O77" i="7"/>
  <c r="O78" i="7"/>
  <c r="O79" i="7"/>
  <c r="O80" i="7"/>
  <c r="O81" i="7"/>
  <c r="O82" i="7"/>
  <c r="O83" i="7"/>
  <c r="O84" i="7"/>
  <c r="O85" i="7"/>
  <c r="O86" i="7"/>
  <c r="O87" i="7"/>
  <c r="O88" i="7"/>
  <c r="O2" i="7"/>
  <c r="M3" i="7"/>
  <c r="M4" i="7"/>
  <c r="M5" i="7"/>
  <c r="M6" i="7"/>
  <c r="M7" i="7"/>
  <c r="M8" i="7"/>
  <c r="M9" i="7"/>
  <c r="M10" i="7"/>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2" i="7"/>
  <c r="K3" i="7"/>
  <c r="K4" i="7"/>
  <c r="K5" i="7"/>
  <c r="K6" i="7"/>
  <c r="K7" i="7"/>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2" i="7"/>
  <c r="O3" i="5"/>
  <c r="O4" i="5"/>
  <c r="O5" i="5"/>
  <c r="O6" i="5"/>
  <c r="O7" i="5"/>
  <c r="O8" i="5"/>
  <c r="O9" i="5"/>
  <c r="O10" i="5"/>
  <c r="O11" i="5"/>
  <c r="O12" i="5"/>
  <c r="O13" i="5"/>
  <c r="O14" i="5"/>
  <c r="O15" i="5"/>
  <c r="O16" i="5"/>
  <c r="O17" i="5"/>
  <c r="O18" i="5"/>
  <c r="O19" i="5"/>
  <c r="O20" i="5"/>
  <c r="O21" i="5"/>
  <c r="O22" i="5"/>
  <c r="O23" i="5"/>
  <c r="O24" i="5"/>
  <c r="O25" i="5"/>
  <c r="O26" i="5"/>
  <c r="O27" i="5"/>
  <c r="O28" i="5"/>
  <c r="O29" i="5"/>
  <c r="O30" i="5"/>
  <c r="O31" i="5"/>
  <c r="O32" i="5"/>
  <c r="O33" i="5"/>
  <c r="O34" i="5"/>
  <c r="O35" i="5"/>
  <c r="O36" i="5"/>
  <c r="O37" i="5"/>
  <c r="O38" i="5"/>
  <c r="O39" i="5"/>
  <c r="O40" i="5"/>
  <c r="O41" i="5"/>
  <c r="O42" i="5"/>
  <c r="O43" i="5"/>
  <c r="O44" i="5"/>
  <c r="O45" i="5"/>
  <c r="O46" i="5"/>
  <c r="O47" i="5"/>
  <c r="O48" i="5"/>
  <c r="O49" i="5"/>
  <c r="O50" i="5"/>
  <c r="O51" i="5"/>
  <c r="O52" i="5"/>
  <c r="O53" i="5"/>
  <c r="O54" i="5"/>
  <c r="O55" i="5"/>
  <c r="O56" i="5"/>
  <c r="O57" i="5"/>
  <c r="O58" i="5"/>
  <c r="O59" i="5"/>
  <c r="O60" i="5"/>
  <c r="O61" i="5"/>
  <c r="O62" i="5"/>
  <c r="O63" i="5"/>
  <c r="O64" i="5"/>
  <c r="O65" i="5"/>
  <c r="O66" i="5"/>
  <c r="O67" i="5"/>
  <c r="O68" i="5"/>
  <c r="O69" i="5"/>
  <c r="O70" i="5"/>
  <c r="O71" i="5"/>
  <c r="O72" i="5"/>
  <c r="O73" i="5"/>
  <c r="O74" i="5"/>
  <c r="O75" i="5"/>
  <c r="O76" i="5"/>
  <c r="O77" i="5"/>
  <c r="O78" i="5"/>
  <c r="O79" i="5"/>
  <c r="O80" i="5"/>
  <c r="O81" i="5"/>
  <c r="O82" i="5"/>
  <c r="O83" i="5"/>
  <c r="O84" i="5"/>
  <c r="O85" i="5"/>
  <c r="O86" i="5"/>
  <c r="O87" i="5"/>
  <c r="O88" i="5"/>
  <c r="O89" i="5"/>
  <c r="O90" i="5"/>
  <c r="O91" i="5"/>
  <c r="O92" i="5"/>
  <c r="O93" i="5"/>
  <c r="O94" i="5"/>
  <c r="O95" i="5"/>
  <c r="O96" i="5"/>
  <c r="O97" i="5"/>
  <c r="O98" i="5"/>
  <c r="O99" i="5"/>
  <c r="O100" i="5"/>
  <c r="O101" i="5"/>
  <c r="O102" i="5"/>
  <c r="O103" i="5"/>
  <c r="O104" i="5"/>
  <c r="M3" i="5"/>
  <c r="M4" i="5"/>
  <c r="M5" i="5"/>
  <c r="M6" i="5"/>
  <c r="M7" i="5"/>
  <c r="M8" i="5"/>
  <c r="M9" i="5"/>
  <c r="M10" i="5"/>
  <c r="M11" i="5"/>
  <c r="M12" i="5"/>
  <c r="M13" i="5"/>
  <c r="M14" i="5"/>
  <c r="M15" i="5"/>
  <c r="M16" i="5"/>
  <c r="M17" i="5"/>
  <c r="M18" i="5"/>
  <c r="M19" i="5"/>
  <c r="M20" i="5"/>
  <c r="M21" i="5"/>
  <c r="M22" i="5"/>
  <c r="M23" i="5"/>
  <c r="M24" i="5"/>
  <c r="M25" i="5"/>
  <c r="M26" i="5"/>
  <c r="M27" i="5"/>
  <c r="M28" i="5"/>
  <c r="M29" i="5"/>
  <c r="M30" i="5"/>
  <c r="M31" i="5"/>
  <c r="M32" i="5"/>
  <c r="M33" i="5"/>
  <c r="M34" i="5"/>
  <c r="M35" i="5"/>
  <c r="M36" i="5"/>
  <c r="M37" i="5"/>
  <c r="M38" i="5"/>
  <c r="M39" i="5"/>
  <c r="M40" i="5"/>
  <c r="M41" i="5"/>
  <c r="M42" i="5"/>
  <c r="M43" i="5"/>
  <c r="M44" i="5"/>
  <c r="M45" i="5"/>
  <c r="M46" i="5"/>
  <c r="M47" i="5"/>
  <c r="M48" i="5"/>
  <c r="M49" i="5"/>
  <c r="M50" i="5"/>
  <c r="M51" i="5"/>
  <c r="M52" i="5"/>
  <c r="M53" i="5"/>
  <c r="M54" i="5"/>
  <c r="M55" i="5"/>
  <c r="M56" i="5"/>
  <c r="M57" i="5"/>
  <c r="M58" i="5"/>
  <c r="M59" i="5"/>
  <c r="M60" i="5"/>
  <c r="M61" i="5"/>
  <c r="M62" i="5"/>
  <c r="M63" i="5"/>
  <c r="M64" i="5"/>
  <c r="M65" i="5"/>
  <c r="M66" i="5"/>
  <c r="M67" i="5"/>
  <c r="M68" i="5"/>
  <c r="M69" i="5"/>
  <c r="M70" i="5"/>
  <c r="M71" i="5"/>
  <c r="M72" i="5"/>
  <c r="M73" i="5"/>
  <c r="M74" i="5"/>
  <c r="M75" i="5"/>
  <c r="M76" i="5"/>
  <c r="M77" i="5"/>
  <c r="M78" i="5"/>
  <c r="M79" i="5"/>
  <c r="M80" i="5"/>
  <c r="M81" i="5"/>
  <c r="M82" i="5"/>
  <c r="M83" i="5"/>
  <c r="M84" i="5"/>
  <c r="M85" i="5"/>
  <c r="M86" i="5"/>
  <c r="M87" i="5"/>
  <c r="M88" i="5"/>
  <c r="M89" i="5"/>
  <c r="M90" i="5"/>
  <c r="M91" i="5"/>
  <c r="M92" i="5"/>
  <c r="M93" i="5"/>
  <c r="M94" i="5"/>
  <c r="M95" i="5"/>
  <c r="M96" i="5"/>
  <c r="M97" i="5"/>
  <c r="M98" i="5"/>
  <c r="M99" i="5"/>
  <c r="M100" i="5"/>
  <c r="M101" i="5"/>
  <c r="M102" i="5"/>
  <c r="M103" i="5"/>
  <c r="M104" i="5"/>
  <c r="M2" i="5"/>
  <c r="O2" i="5"/>
  <c r="K3" i="5"/>
  <c r="K4" i="5"/>
  <c r="K5" i="5"/>
  <c r="K6" i="5"/>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2" i="5"/>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2" i="5"/>
  <c r="O51" i="4" l="1"/>
  <c r="O30" i="4"/>
  <c r="O54" i="4"/>
  <c r="O13" i="4"/>
  <c r="O55" i="4"/>
  <c r="O14" i="4"/>
  <c r="O24" i="4"/>
  <c r="O25" i="4"/>
  <c r="O46" i="4"/>
  <c r="O47" i="4"/>
  <c r="O48" i="4"/>
  <c r="O49" i="4"/>
  <c r="O26" i="4"/>
  <c r="O11" i="4"/>
  <c r="O50" i="4"/>
  <c r="O3" i="4"/>
  <c r="O15" i="4"/>
  <c r="O16" i="4"/>
  <c r="O2" i="4"/>
  <c r="O17" i="4"/>
  <c r="O72" i="4"/>
  <c r="O43" i="4"/>
  <c r="O44" i="4"/>
  <c r="O57" i="4"/>
  <c r="O58" i="4"/>
  <c r="O59" i="4"/>
  <c r="O27" i="4"/>
  <c r="O28" i="4"/>
  <c r="O29" i="4"/>
  <c r="O71" i="4"/>
  <c r="O45" i="4"/>
  <c r="O22" i="4"/>
  <c r="O23" i="4"/>
  <c r="O31" i="4"/>
  <c r="O32" i="4"/>
  <c r="O33" i="4"/>
  <c r="O61" i="4"/>
  <c r="O62" i="4"/>
  <c r="O18" i="4"/>
  <c r="O60" i="4"/>
  <c r="O4" i="4"/>
  <c r="O5" i="4"/>
  <c r="O63" i="4"/>
  <c r="O64" i="4"/>
  <c r="O65" i="4"/>
  <c r="O66" i="4"/>
  <c r="O67" i="4"/>
  <c r="O19" i="4"/>
  <c r="O20" i="4"/>
  <c r="O21" i="4"/>
  <c r="O52" i="4"/>
  <c r="O53" i="4"/>
  <c r="O34" i="4"/>
  <c r="O35" i="4"/>
  <c r="O36" i="4"/>
  <c r="O37" i="4"/>
  <c r="O38" i="4"/>
  <c r="O56" i="4"/>
  <c r="O68" i="4"/>
  <c r="O69" i="4"/>
  <c r="O39" i="4"/>
  <c r="O70" i="4"/>
  <c r="O40" i="4"/>
  <c r="O41" i="4"/>
  <c r="O42" i="4"/>
  <c r="M51" i="4"/>
  <c r="M30" i="4"/>
  <c r="M54" i="4"/>
  <c r="M13" i="4"/>
  <c r="M55" i="4"/>
  <c r="M14" i="4"/>
  <c r="M24" i="4"/>
  <c r="M25" i="4"/>
  <c r="M46" i="4"/>
  <c r="M47" i="4"/>
  <c r="M48" i="4"/>
  <c r="M49" i="4"/>
  <c r="M26" i="4"/>
  <c r="M11" i="4"/>
  <c r="M50" i="4"/>
  <c r="M3" i="4"/>
  <c r="M15" i="4"/>
  <c r="M16" i="4"/>
  <c r="M2" i="4"/>
  <c r="M17" i="4"/>
  <c r="M72" i="4"/>
  <c r="M43" i="4"/>
  <c r="M44" i="4"/>
  <c r="M57" i="4"/>
  <c r="M58" i="4"/>
  <c r="M59" i="4"/>
  <c r="M27" i="4"/>
  <c r="M28" i="4"/>
  <c r="M29" i="4"/>
  <c r="M71" i="4"/>
  <c r="M45" i="4"/>
  <c r="M22" i="4"/>
  <c r="M23" i="4"/>
  <c r="M31" i="4"/>
  <c r="M32" i="4"/>
  <c r="M33" i="4"/>
  <c r="M61" i="4"/>
  <c r="M62" i="4"/>
  <c r="M18" i="4"/>
  <c r="M60" i="4"/>
  <c r="M4" i="4"/>
  <c r="M5" i="4"/>
  <c r="M63" i="4"/>
  <c r="M64" i="4"/>
  <c r="M65" i="4"/>
  <c r="M66" i="4"/>
  <c r="M67" i="4"/>
  <c r="M19" i="4"/>
  <c r="M20" i="4"/>
  <c r="M21" i="4"/>
  <c r="M52" i="4"/>
  <c r="M53" i="4"/>
  <c r="M34" i="4"/>
  <c r="M35" i="4"/>
  <c r="M36" i="4"/>
  <c r="M37" i="4"/>
  <c r="M38" i="4"/>
  <c r="M56" i="4"/>
  <c r="M68" i="4"/>
  <c r="M69" i="4"/>
  <c r="M39" i="4"/>
  <c r="M70" i="4"/>
  <c r="M40" i="4"/>
  <c r="M41" i="4"/>
  <c r="M42" i="4"/>
  <c r="M12" i="4"/>
  <c r="O12" i="4"/>
  <c r="K51" i="4"/>
  <c r="K30" i="4"/>
  <c r="K54" i="4"/>
  <c r="K13" i="4"/>
  <c r="K55" i="4"/>
  <c r="K14" i="4"/>
  <c r="K24" i="4"/>
  <c r="K25" i="4"/>
  <c r="K46" i="4"/>
  <c r="K47" i="4"/>
  <c r="K48" i="4"/>
  <c r="K49" i="4"/>
  <c r="K26" i="4"/>
  <c r="K11" i="4"/>
  <c r="K50" i="4"/>
  <c r="K3" i="4"/>
  <c r="K15" i="4"/>
  <c r="K16" i="4"/>
  <c r="K2" i="4"/>
  <c r="K17" i="4"/>
  <c r="K72" i="4"/>
  <c r="K43" i="4"/>
  <c r="K44" i="4"/>
  <c r="K57" i="4"/>
  <c r="K58" i="4"/>
  <c r="K59" i="4"/>
  <c r="K27" i="4"/>
  <c r="K28" i="4"/>
  <c r="K29" i="4"/>
  <c r="K71" i="4"/>
  <c r="K45" i="4"/>
  <c r="K22" i="4"/>
  <c r="K23" i="4"/>
  <c r="K31" i="4"/>
  <c r="K32" i="4"/>
  <c r="K33" i="4"/>
  <c r="K61" i="4"/>
  <c r="K62" i="4"/>
  <c r="K18" i="4"/>
  <c r="K60" i="4"/>
  <c r="K4" i="4"/>
  <c r="K5" i="4"/>
  <c r="K63" i="4"/>
  <c r="K64" i="4"/>
  <c r="K65" i="4"/>
  <c r="K66" i="4"/>
  <c r="K67" i="4"/>
  <c r="K19" i="4"/>
  <c r="K20" i="4"/>
  <c r="K21" i="4"/>
  <c r="K52" i="4"/>
  <c r="K53" i="4"/>
  <c r="K34" i="4"/>
  <c r="K35" i="4"/>
  <c r="K36" i="4"/>
  <c r="K37" i="4"/>
  <c r="K38" i="4"/>
  <c r="K56" i="4"/>
  <c r="K68" i="4"/>
  <c r="K69" i="4"/>
  <c r="K39" i="4"/>
  <c r="K70" i="4"/>
  <c r="K40" i="4"/>
  <c r="K41" i="4"/>
  <c r="K42" i="4"/>
  <c r="K12" i="4"/>
  <c r="S31" i="10" l="1"/>
  <c r="R31" i="10"/>
  <c r="Q31" i="10"/>
  <c r="P31" i="10"/>
  <c r="O31" i="10"/>
  <c r="N31" i="10"/>
  <c r="M31" i="10"/>
  <c r="L31" i="10"/>
  <c r="K31" i="10"/>
  <c r="J31" i="10"/>
  <c r="I31" i="10"/>
  <c r="H31" i="10"/>
  <c r="G31" i="10"/>
  <c r="F31" i="10"/>
  <c r="E31" i="10"/>
  <c r="D31" i="10"/>
  <c r="C31" i="10"/>
  <c r="B31" i="10"/>
  <c r="P20" i="10"/>
  <c r="O20" i="10"/>
  <c r="N20" i="10"/>
  <c r="M20" i="10"/>
  <c r="L20" i="10"/>
  <c r="K20" i="10"/>
  <c r="J20" i="10"/>
  <c r="I20" i="10"/>
  <c r="H20" i="10"/>
  <c r="G20" i="10"/>
  <c r="F20" i="10"/>
  <c r="E20" i="10"/>
  <c r="D20" i="10"/>
  <c r="C20" i="10"/>
  <c r="B20" i="10"/>
  <c r="M11" i="10"/>
  <c r="L11" i="10"/>
  <c r="K11" i="10"/>
  <c r="J11" i="10"/>
  <c r="I11" i="10"/>
  <c r="H11" i="10"/>
  <c r="G11" i="10"/>
  <c r="F11" i="10"/>
  <c r="E11" i="10"/>
  <c r="D11" i="10"/>
  <c r="C11" i="10"/>
  <c r="B11" i="10"/>
  <c r="R2" i="10"/>
  <c r="Q2" i="10"/>
  <c r="P2" i="10"/>
  <c r="O2" i="10"/>
  <c r="N2" i="10"/>
  <c r="M2" i="10"/>
  <c r="L2" i="10"/>
  <c r="K2" i="10"/>
  <c r="J2" i="10"/>
  <c r="I2" i="10"/>
  <c r="H2" i="10"/>
  <c r="G2" i="10"/>
  <c r="F2" i="10"/>
  <c r="E2" i="10"/>
  <c r="D2" i="10"/>
  <c r="C2" i="10"/>
  <c r="B2" i="10"/>
  <c r="Z3" i="9" l="1"/>
  <c r="R3" i="9"/>
  <c r="S3" i="9"/>
  <c r="T3" i="9"/>
  <c r="U3" i="9"/>
  <c r="V3" i="9"/>
  <c r="W3" i="9"/>
  <c r="X3" i="9"/>
  <c r="Y3" i="9"/>
  <c r="E3" i="9"/>
  <c r="P3" i="9"/>
  <c r="O3" i="9"/>
  <c r="N3" i="9"/>
  <c r="M3" i="9"/>
  <c r="L3" i="9"/>
  <c r="K3" i="9"/>
  <c r="I3" i="9"/>
  <c r="H3" i="9"/>
  <c r="G3" i="9"/>
  <c r="F3" i="9"/>
  <c r="D3" i="9"/>
  <c r="C3"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Joy McCarron</author>
  </authors>
  <commentList>
    <comment ref="B3" authorId="0" shapeId="0" xr:uid="{6323AE3D-274C-44EE-8981-D2EC8588A571}">
      <text>
        <r>
          <rPr>
            <b/>
            <sz val="20"/>
            <color indexed="81"/>
            <rFont val="Calibri"/>
            <family val="2"/>
            <scheme val="minor"/>
          </rPr>
          <t xml:space="preserve">Sources:
</t>
        </r>
        <r>
          <rPr>
            <sz val="20"/>
            <color indexed="81"/>
            <rFont val="Calibri"/>
            <family val="2"/>
            <scheme val="minor"/>
          </rPr>
          <t>EMIS, MOES
Joint Sector Review Education Sector Synthesis Report 2017
SMQ 2019 Learn
Tajikistan SitAn 2019 
Vulnerability and Resilience Atlas 2018</t>
        </r>
        <r>
          <rPr>
            <b/>
            <sz val="20"/>
            <color indexed="81"/>
            <rFont val="Calibri"/>
            <family val="2"/>
            <scheme val="minor"/>
          </rPr>
          <t xml:space="preserve">
</t>
        </r>
      </text>
    </comment>
    <comment ref="C3" authorId="0" shapeId="0" xr:uid="{6B0E731F-2628-420C-B88A-B6FF9DA011B3}">
      <text>
        <r>
          <rPr>
            <b/>
            <sz val="20"/>
            <color indexed="81"/>
            <rFont val="Calibri"/>
            <family val="2"/>
            <scheme val="minor"/>
          </rPr>
          <t>Sources</t>
        </r>
        <r>
          <rPr>
            <sz val="20"/>
            <color indexed="81"/>
            <rFont val="Calibri"/>
            <family val="2"/>
            <scheme val="minor"/>
          </rPr>
          <t xml:space="preserve">
COAR 2016
COAR 2017
COAR 2019
Joint Sector Review Education Sector Synthesis Report 2017
Ministry of Education and Science
RAM 2019
Vulnerability and Resilience Atlas 2018
</t>
        </r>
      </text>
    </comment>
    <comment ref="D3" authorId="0" shapeId="0" xr:uid="{7C1908F8-18EE-4492-B649-63327EFFDD2D}">
      <text>
        <r>
          <rPr>
            <b/>
            <sz val="20"/>
            <color indexed="81"/>
            <rFont val="Calibri"/>
            <family val="2"/>
            <scheme val="minor"/>
          </rPr>
          <t>Sources:</t>
        </r>
        <r>
          <rPr>
            <sz val="20"/>
            <color indexed="81"/>
            <rFont val="Calibri"/>
            <family val="2"/>
            <scheme val="minor"/>
          </rPr>
          <t xml:space="preserve">
Adolescents Baseline Study, 2018
Labour Force Survey, 2016
Mapping the Vulnerable and Excluded Groups of adolescents and youth in Tajikistan, UNICEF 2017
Ministry of Education of the Republic of Tajikistan
SMQ 2019 Learn
World Bank and GIZ, Tajikistan Jobs, Skills, and Migration Survey, Dushanbe, 2013</t>
        </r>
        <r>
          <rPr>
            <sz val="14"/>
            <color indexed="81"/>
            <rFont val="Tahoma"/>
            <family val="2"/>
          </rPr>
          <t xml:space="preserve">
</t>
        </r>
      </text>
    </comment>
    <comment ref="E3" authorId="0" shapeId="0" xr:uid="{D834F65A-381A-4E16-92FB-FCCAE9D8D30A}">
      <text>
        <r>
          <rPr>
            <b/>
            <sz val="20"/>
            <color indexed="81"/>
            <rFont val="Calibri"/>
            <family val="2"/>
            <scheme val="minor"/>
          </rPr>
          <t>Sources:</t>
        </r>
        <r>
          <rPr>
            <sz val="20"/>
            <color indexed="81"/>
            <rFont val="Calibri"/>
            <family val="2"/>
            <scheme val="minor"/>
          </rPr>
          <t xml:space="preserve">
COAR 2018
COAR 2018 - citing MoES data 
RAM 2018
</t>
        </r>
      </text>
    </comment>
    <comment ref="F3" authorId="0" shapeId="0" xr:uid="{5612B756-B359-4B98-A8FA-D85D233DF73B}">
      <text>
        <r>
          <rPr>
            <b/>
            <sz val="20"/>
            <color indexed="81"/>
            <rFont val="Calibri"/>
            <family val="2"/>
            <scheme val="minor"/>
          </rPr>
          <t xml:space="preserve">Sources:
</t>
        </r>
        <r>
          <rPr>
            <sz val="20"/>
            <color indexed="81"/>
            <rFont val="Calibri"/>
            <family val="2"/>
            <scheme val="minor"/>
          </rPr>
          <t>COAR 2016</t>
        </r>
      </text>
    </comment>
    <comment ref="G3" authorId="0" shapeId="0" xr:uid="{3C3F27C7-6A22-435D-A520-8B54C48DAFAB}">
      <text>
        <r>
          <rPr>
            <b/>
            <sz val="20"/>
            <color indexed="81"/>
            <rFont val="Calibri"/>
            <family val="2"/>
            <scheme val="minor"/>
          </rPr>
          <t>Sources:</t>
        </r>
        <r>
          <rPr>
            <sz val="20"/>
            <color indexed="81"/>
            <rFont val="Calibri"/>
            <family val="2"/>
            <scheme val="minor"/>
          </rPr>
          <t xml:space="preserve">
COAR 2016
DHS 2017
Tajikistan SitAn 2019 
</t>
        </r>
      </text>
    </comment>
    <comment ref="H3" authorId="0" shapeId="0" xr:uid="{35136402-18C5-43B7-88F2-2DCAE09144FA}">
      <text>
        <r>
          <rPr>
            <b/>
            <sz val="20"/>
            <color indexed="81"/>
            <rFont val="Calibri"/>
            <family val="2"/>
            <scheme val="minor"/>
          </rPr>
          <t xml:space="preserve">Sources
</t>
        </r>
        <r>
          <rPr>
            <sz val="20"/>
            <color indexed="81"/>
            <rFont val="Calibri"/>
            <family val="2"/>
            <scheme val="minor"/>
          </rPr>
          <t>COAR 2019
EMIS 2019
RAM 2018</t>
        </r>
        <r>
          <rPr>
            <b/>
            <sz val="20"/>
            <color indexed="81"/>
            <rFont val="Calibri"/>
            <family val="2"/>
            <scheme val="minor"/>
          </rPr>
          <t xml:space="preserve">
</t>
        </r>
      </text>
    </comment>
    <comment ref="I3" authorId="0" shapeId="0" xr:uid="{3F7A1E6A-25B8-4E9F-A34F-C015C59AD421}">
      <text>
        <r>
          <rPr>
            <b/>
            <sz val="20"/>
            <color indexed="81"/>
            <rFont val="Tahoma"/>
            <family val="2"/>
          </rPr>
          <t xml:space="preserve">Sources:
</t>
        </r>
        <r>
          <rPr>
            <sz val="20"/>
            <color indexed="81"/>
            <rFont val="Calibri"/>
            <family val="2"/>
            <scheme val="minor"/>
          </rPr>
          <t>RAM 2019</t>
        </r>
      </text>
    </comment>
    <comment ref="J3" authorId="0" shapeId="0" xr:uid="{EC2ACBFF-4351-49E9-9BDB-74ABACE91CDF}">
      <text>
        <r>
          <rPr>
            <b/>
            <sz val="20"/>
            <color indexed="81"/>
            <rFont val="Calibri"/>
            <family val="2"/>
            <scheme val="minor"/>
          </rPr>
          <t xml:space="preserve">Sources:
</t>
        </r>
        <r>
          <rPr>
            <sz val="20"/>
            <color indexed="81"/>
            <rFont val="Calibri"/>
            <family val="2"/>
            <scheme val="minor"/>
          </rPr>
          <t>SMQ 2019 Learn</t>
        </r>
      </text>
    </comment>
    <comment ref="K3" authorId="0" shapeId="0" xr:uid="{B10FDAF6-F8FB-47A7-B3D9-E720D50AE503}">
      <text>
        <r>
          <rPr>
            <b/>
            <sz val="20"/>
            <color indexed="81"/>
            <rFont val="Calibri"/>
            <family val="2"/>
            <scheme val="minor"/>
          </rPr>
          <t xml:space="preserve">Sources:
</t>
        </r>
        <r>
          <rPr>
            <sz val="20"/>
            <color indexed="81"/>
            <rFont val="Calibri"/>
            <family val="2"/>
            <scheme val="minor"/>
          </rPr>
          <t>COAR 2019
Ministry of Education and Science
RAM 2019</t>
        </r>
        <r>
          <rPr>
            <b/>
            <sz val="20"/>
            <color indexed="81"/>
            <rFont val="Calibri"/>
            <family val="2"/>
            <scheme val="minor"/>
          </rPr>
          <t xml:space="preserve">
</t>
        </r>
      </text>
    </comment>
    <comment ref="L3" authorId="0" shapeId="0" xr:uid="{DA555547-36C6-4C88-AA35-737CCF135F2A}">
      <text>
        <r>
          <rPr>
            <b/>
            <sz val="20"/>
            <color indexed="81"/>
            <rFont val="Calibri"/>
            <family val="2"/>
            <scheme val="minor"/>
          </rPr>
          <t xml:space="preserve">Sources:
</t>
        </r>
        <r>
          <rPr>
            <sz val="20"/>
            <color indexed="81"/>
            <rFont val="Calibri"/>
            <family val="2"/>
            <scheme val="minor"/>
          </rPr>
          <t>COAR 2017</t>
        </r>
      </text>
    </comment>
    <comment ref="M3" authorId="0" shapeId="0" xr:uid="{CFE146C2-30DD-4C33-9E94-9E183110933C}">
      <text>
        <r>
          <rPr>
            <b/>
            <sz val="20"/>
            <color indexed="81"/>
            <rFont val="Calibri"/>
            <family val="2"/>
            <scheme val="minor"/>
          </rPr>
          <t xml:space="preserve">Sources:
</t>
        </r>
        <r>
          <rPr>
            <sz val="20"/>
            <color indexed="81"/>
            <rFont val="Calibri"/>
            <family val="2"/>
            <scheme val="minor"/>
          </rPr>
          <t>COAR 2016
Listening to Tajikistan: Reporting Period: July 2016-2017. World Bank and UNICEF</t>
        </r>
        <r>
          <rPr>
            <b/>
            <sz val="20"/>
            <color indexed="81"/>
            <rFont val="Calibri"/>
            <family val="2"/>
            <scheme val="minor"/>
          </rPr>
          <t xml:space="preserve">
</t>
        </r>
        <r>
          <rPr>
            <sz val="20"/>
            <color indexed="81"/>
            <rFont val="Calibri"/>
            <family val="2"/>
            <scheme val="minor"/>
          </rPr>
          <t xml:space="preserve">
</t>
        </r>
      </text>
    </comment>
    <comment ref="N3" authorId="0" shapeId="0" xr:uid="{E0C1E71C-6788-4887-8DCE-1470422664A7}">
      <text>
        <r>
          <rPr>
            <b/>
            <sz val="20"/>
            <color indexed="81"/>
            <rFont val="Calibri"/>
            <family val="2"/>
            <scheme val="minor"/>
          </rPr>
          <t xml:space="preserve">Sources
</t>
        </r>
        <r>
          <rPr>
            <sz val="20"/>
            <color indexed="81"/>
            <rFont val="Calibri"/>
            <family val="2"/>
            <scheme val="minor"/>
          </rPr>
          <t>COAR 2018</t>
        </r>
      </text>
    </comment>
    <comment ref="O3" authorId="0" shapeId="0" xr:uid="{0B306818-D693-4830-937C-FC4787E10949}">
      <text>
        <r>
          <rPr>
            <b/>
            <sz val="20"/>
            <color indexed="81"/>
            <rFont val="Calibri"/>
            <family val="2"/>
            <scheme val="minor"/>
          </rPr>
          <t>Sources:</t>
        </r>
        <r>
          <rPr>
            <sz val="20"/>
            <color indexed="81"/>
            <rFont val="Calibri"/>
            <family val="2"/>
            <scheme val="minor"/>
          </rPr>
          <t xml:space="preserve">
COAR 2019</t>
        </r>
      </text>
    </comment>
    <comment ref="P3" authorId="0" shapeId="0" xr:uid="{46E2BA41-56CB-4B2B-A4D3-7B4D3A97ED67}">
      <text>
        <r>
          <rPr>
            <b/>
            <sz val="20"/>
            <color indexed="81"/>
            <rFont val="Calibri"/>
            <family val="2"/>
            <scheme val="minor"/>
          </rPr>
          <t>Sources</t>
        </r>
        <r>
          <rPr>
            <sz val="20"/>
            <color indexed="81"/>
            <rFont val="Calibri"/>
            <family val="2"/>
            <scheme val="minor"/>
          </rPr>
          <t xml:space="preserve">
RAM 2019</t>
        </r>
      </text>
    </comment>
    <comment ref="Q3" authorId="0" shapeId="0" xr:uid="{8432D2F9-53A3-4B5B-AD3B-5D81DB197843}">
      <text>
        <r>
          <rPr>
            <b/>
            <sz val="20"/>
            <color indexed="81"/>
            <rFont val="Calibri"/>
            <family val="2"/>
            <scheme val="minor"/>
          </rPr>
          <t xml:space="preserve">Source:
</t>
        </r>
        <r>
          <rPr>
            <sz val="20"/>
            <color theme="1"/>
            <rFont val="Calibri"/>
            <family val="2"/>
            <scheme val="minor"/>
          </rPr>
          <t>COAR 2016
COAR 2018
COAR 2019
DHS 2017
Formative Research on Infant and young child feeding and maternal nutrition in Tajikistan, UNICEF 2016
IGME
Promoting Prevention of Violence against Children and Adolescents in Pilot Communities in Tajikistan: Report of the Formative Research Phase, Istituto degli Innocenti</t>
        </r>
        <r>
          <rPr>
            <sz val="14"/>
            <color theme="1"/>
            <rFont val="HelveticaNeueLT Std"/>
            <family val="2"/>
          </rPr>
          <t xml:space="preserve">
</t>
        </r>
      </text>
    </comment>
    <comment ref="R3" authorId="0" shapeId="0" xr:uid="{EDF75F67-3A1F-43AA-85EB-2C1FDB54F665}">
      <text>
        <r>
          <rPr>
            <b/>
            <sz val="20"/>
            <color indexed="81"/>
            <rFont val="Calibri"/>
            <family val="2"/>
            <scheme val="minor"/>
          </rPr>
          <t xml:space="preserve">Sources:
</t>
        </r>
        <r>
          <rPr>
            <sz val="20"/>
            <color indexed="81"/>
            <rFont val="Calibri"/>
            <family val="2"/>
            <scheme val="minor"/>
          </rPr>
          <t>SMQ 2019 Survive and Thrive</t>
        </r>
      </text>
    </comment>
    <comment ref="S3" authorId="0" shapeId="0" xr:uid="{A657D671-F886-48C9-A5BB-052E532C32A5}">
      <text>
        <r>
          <rPr>
            <b/>
            <sz val="20"/>
            <color indexed="81"/>
            <rFont val="Calibri"/>
            <family val="2"/>
            <scheme val="minor"/>
          </rPr>
          <t xml:space="preserve">Sources:
</t>
        </r>
        <r>
          <rPr>
            <sz val="20"/>
            <color indexed="81"/>
            <rFont val="Calibri"/>
            <family val="2"/>
            <scheme val="minor"/>
          </rPr>
          <t>COAR 2016
COAR 2017
COAR 2018
DHS 2012, 2017
RAM 2018
RAM 2019
SMQ 2019 Survive and Thrive
Vulnerability and Resilience Atlas 201</t>
        </r>
        <r>
          <rPr>
            <sz val="14"/>
            <color indexed="81"/>
            <rFont val="Tahoma"/>
            <family val="2"/>
          </rPr>
          <t xml:space="preserve">8
</t>
        </r>
      </text>
    </comment>
    <comment ref="T3" authorId="0" shapeId="0" xr:uid="{91D00A78-1891-4E94-B36F-EADAEEFE684C}">
      <text>
        <r>
          <rPr>
            <b/>
            <sz val="20"/>
            <color indexed="81"/>
            <rFont val="Calibri"/>
            <family val="2"/>
            <scheme val="minor"/>
          </rPr>
          <t>Sources:</t>
        </r>
        <r>
          <rPr>
            <sz val="20"/>
            <color indexed="81"/>
            <rFont val="Calibri"/>
            <family val="2"/>
            <scheme val="minor"/>
          </rPr>
          <t xml:space="preserve">
COAR 2016
COAR 2017
COAR 2018
COAR 2019
DHS 2017
RAM 2018
</t>
        </r>
      </text>
    </comment>
    <comment ref="U3" authorId="0" shapeId="0" xr:uid="{CA821989-E44F-45DE-BAC3-0F6E0DEDE0AA}">
      <text>
        <r>
          <rPr>
            <b/>
            <sz val="20"/>
            <color indexed="81"/>
            <rFont val="Calibri"/>
            <family val="2"/>
            <scheme val="minor"/>
          </rPr>
          <t>Sources:</t>
        </r>
        <r>
          <rPr>
            <sz val="20"/>
            <color indexed="81"/>
            <rFont val="Calibri"/>
            <family val="2"/>
            <scheme val="minor"/>
          </rPr>
          <t xml:space="preserve">
COAR 2018
COAR 2019
DHS 2017
RAM 2018
</t>
        </r>
      </text>
    </comment>
    <comment ref="V3" authorId="0" shapeId="0" xr:uid="{03CCE650-2456-40B7-9E9A-7BCCBE9013A9}">
      <text>
        <r>
          <rPr>
            <b/>
            <sz val="20"/>
            <color indexed="81"/>
            <rFont val="Calibri"/>
            <family val="2"/>
            <scheme val="minor"/>
          </rPr>
          <t xml:space="preserve">Sources:
</t>
        </r>
        <r>
          <rPr>
            <sz val="20"/>
            <color indexed="81"/>
            <rFont val="Calibri"/>
            <family val="2"/>
            <scheme val="minor"/>
          </rPr>
          <t xml:space="preserve">SMQ 2019 Survive and Thrive
</t>
        </r>
      </text>
    </comment>
    <comment ref="W3" authorId="0" shapeId="0" xr:uid="{E427AB0F-42C2-4418-814A-7D47812B20E2}">
      <text>
        <r>
          <rPr>
            <b/>
            <sz val="20"/>
            <color indexed="81"/>
            <rFont val="Calibri"/>
            <family val="2"/>
            <scheme val="minor"/>
          </rPr>
          <t>Sources:</t>
        </r>
        <r>
          <rPr>
            <sz val="20"/>
            <color indexed="81"/>
            <rFont val="Calibri"/>
            <family val="2"/>
            <scheme val="minor"/>
          </rPr>
          <t xml:space="preserve">
The Global Fund, Tajikistan
Assessment of the impact of social allowances on the quality of life of children living with HIV. Study report, UNICEF, August 2018
COAR 2018
MoHSPP JA
MoHSPP/UN reports
National NGOs 2013
RAM 2018
SMQ 2019 Survive and Thrive
Tajik center for Aids prevention and control</t>
        </r>
        <r>
          <rPr>
            <sz val="14"/>
            <color indexed="81"/>
            <rFont val="Tahoma"/>
            <family val="2"/>
          </rPr>
          <t xml:space="preserve">
</t>
        </r>
      </text>
    </comment>
    <comment ref="X3" authorId="0" shapeId="0" xr:uid="{E7955235-F550-4451-A3A1-EAD404BD9BFF}">
      <text>
        <r>
          <rPr>
            <b/>
            <sz val="20"/>
            <color indexed="81"/>
            <rFont val="Calibri"/>
            <family val="2"/>
            <scheme val="minor"/>
          </rPr>
          <t>Sources:</t>
        </r>
        <r>
          <rPr>
            <sz val="20"/>
            <color indexed="81"/>
            <rFont val="Calibri"/>
            <family val="2"/>
            <scheme val="minor"/>
          </rPr>
          <t xml:space="preserve">
COAR 2019
RAM 2019
Tajikistan State Prosecutor
Taleshi, M M. UNICEF policy brief, Adolescent and Youth Programming in Tajikistan
</t>
        </r>
      </text>
    </comment>
    <comment ref="Y3" authorId="0" shapeId="0" xr:uid="{6FEA5C92-D998-44FB-9A93-5C168C213B9A}">
      <text>
        <r>
          <rPr>
            <b/>
            <sz val="20"/>
            <color indexed="81"/>
            <rFont val="Calibri"/>
            <family val="2"/>
            <scheme val="minor"/>
          </rPr>
          <t>Sources:</t>
        </r>
        <r>
          <rPr>
            <sz val="20"/>
            <color indexed="81"/>
            <rFont val="Calibri"/>
            <family val="2"/>
            <scheme val="minor"/>
          </rPr>
          <t xml:space="preserve">
COAR 2018
COAR 2019
SMQ 2019 Safe and Clean environment</t>
        </r>
        <r>
          <rPr>
            <sz val="14"/>
            <color indexed="81"/>
            <rFont val="Tahoma"/>
            <family val="2"/>
          </rPr>
          <t xml:space="preserve">
</t>
        </r>
      </text>
    </comment>
    <comment ref="Z3" authorId="0" shapeId="0" xr:uid="{9B08B559-2217-4DFE-9A2B-E33F8A0CDF77}">
      <text>
        <r>
          <rPr>
            <b/>
            <sz val="22"/>
            <color indexed="81"/>
            <rFont val="Calibri"/>
            <family val="2"/>
            <scheme val="minor"/>
          </rPr>
          <t xml:space="preserve">Sources:
</t>
        </r>
        <r>
          <rPr>
            <sz val="22"/>
            <color indexed="81"/>
            <rFont val="Calibri"/>
            <family val="2"/>
            <scheme val="minor"/>
          </rPr>
          <t xml:space="preserve">COAR 2018
COAR 2019
</t>
        </r>
      </text>
    </comment>
    <comment ref="AA3" authorId="0" shapeId="0" xr:uid="{0BA0FDF6-8584-456C-98F8-E512936E523B}">
      <text>
        <r>
          <rPr>
            <b/>
            <sz val="20"/>
            <color indexed="81"/>
            <rFont val="Calibri"/>
            <family val="2"/>
            <scheme val="minor"/>
          </rPr>
          <t>Sources:</t>
        </r>
        <r>
          <rPr>
            <sz val="20"/>
            <color indexed="81"/>
            <rFont val="Calibri"/>
            <family val="2"/>
            <scheme val="minor"/>
          </rPr>
          <t xml:space="preserve">
COAR 2016
COAR 2018
COAR 2019
RAM 2018
RAM 2019
</t>
        </r>
      </text>
    </comment>
    <comment ref="AB3" authorId="0" shapeId="0" xr:uid="{0ED36B2D-35CC-4E09-8E82-27734790B4BC}">
      <text>
        <r>
          <rPr>
            <b/>
            <sz val="20"/>
            <color indexed="81"/>
            <rFont val="Calibri"/>
            <family val="2"/>
            <scheme val="minor"/>
          </rPr>
          <t xml:space="preserve">Sources:
</t>
        </r>
        <r>
          <rPr>
            <sz val="20"/>
            <color indexed="81"/>
            <rFont val="Calibri"/>
            <family val="2"/>
            <scheme val="minor"/>
          </rPr>
          <t>COAR 2016 citing the 2012-2013 Child Labbour Survey</t>
        </r>
      </text>
    </comment>
    <comment ref="AC3" authorId="0" shapeId="0" xr:uid="{1B5084CE-4B18-436C-B9D5-ED5E71B6D6D0}">
      <text>
        <r>
          <rPr>
            <b/>
            <sz val="20"/>
            <color indexed="81"/>
            <rFont val="Calibri"/>
            <family val="2"/>
            <scheme val="minor"/>
          </rPr>
          <t>Sources:</t>
        </r>
        <r>
          <rPr>
            <sz val="20"/>
            <color indexed="81"/>
            <rFont val="Calibri"/>
            <family val="2"/>
            <scheme val="minor"/>
          </rPr>
          <t xml:space="preserve">
COAR 2016
RAM 2019
Social Protection in Tajikistan, a Situation Analysis. UNICEF 2015
</t>
        </r>
      </text>
    </comment>
    <comment ref="AD3" authorId="0" shapeId="0" xr:uid="{EDA3CDE8-E387-4C30-92E1-4113B286F67F}">
      <text>
        <r>
          <rPr>
            <b/>
            <sz val="20"/>
            <color indexed="81"/>
            <rFont val="Calibri"/>
            <family val="2"/>
            <scheme val="minor"/>
          </rPr>
          <t>Sources:</t>
        </r>
        <r>
          <rPr>
            <sz val="20"/>
            <color indexed="81"/>
            <rFont val="Calibri"/>
            <family val="2"/>
            <scheme val="minor"/>
          </rPr>
          <t xml:space="preserve">
COAR 2017
COAR 2018
RAM 2018
RAM 2019</t>
        </r>
        <r>
          <rPr>
            <sz val="20"/>
            <color indexed="81"/>
            <rFont val="Tahoma"/>
            <family val="2"/>
          </rPr>
          <t xml:space="preserve">
</t>
        </r>
      </text>
    </comment>
    <comment ref="AE3" authorId="0" shapeId="0" xr:uid="{40EB7B44-9C91-4FD5-B886-428F9FA30A48}">
      <text>
        <r>
          <rPr>
            <b/>
            <sz val="20"/>
            <color indexed="81"/>
            <rFont val="Calibri"/>
            <family val="2"/>
            <scheme val="minor"/>
          </rPr>
          <t>Sources:</t>
        </r>
        <r>
          <rPr>
            <sz val="20"/>
            <color indexed="81"/>
            <rFont val="Calibri"/>
            <family val="2"/>
            <scheme val="minor"/>
          </rPr>
          <t xml:space="preserve">
COAR 2018
RAM 2018
RAM 2019
</t>
        </r>
      </text>
    </comment>
    <comment ref="AF3" authorId="0" shapeId="0" xr:uid="{08DAAB5A-11B2-4CFE-9182-7EF5A263C926}">
      <text>
        <r>
          <rPr>
            <b/>
            <sz val="20"/>
            <color indexed="81"/>
            <rFont val="Calibri"/>
            <family val="2"/>
            <scheme val="minor"/>
          </rPr>
          <t>Sources:</t>
        </r>
        <r>
          <rPr>
            <sz val="20"/>
            <color indexed="81"/>
            <rFont val="Calibri"/>
            <family val="2"/>
            <scheme val="minor"/>
          </rPr>
          <t xml:space="preserve">
COAR 2019
RAM 2019
</t>
        </r>
      </text>
    </comment>
    <comment ref="AG3" authorId="0" shapeId="0" xr:uid="{F9E727E9-FB95-4AD3-890A-B05B527E056D}">
      <text>
        <r>
          <rPr>
            <b/>
            <sz val="20"/>
            <color indexed="81"/>
            <rFont val="Calibri"/>
            <family val="2"/>
            <scheme val="minor"/>
          </rPr>
          <t>Sources:</t>
        </r>
        <r>
          <rPr>
            <sz val="20"/>
            <color indexed="81"/>
            <rFont val="Calibri"/>
            <family val="2"/>
            <scheme val="minor"/>
          </rPr>
          <t xml:space="preserve">
Gender counts: Central Asia Sub-Regional Report: A quantitative assessment of gender inequality and its impact on children and adolescents, 2018. Burnet Institute and UNIC</t>
        </r>
        <r>
          <rPr>
            <sz val="20"/>
            <color indexed="81"/>
            <rFont val="Tahoma"/>
            <family val="2"/>
          </rPr>
          <t>EF.</t>
        </r>
      </text>
    </comment>
    <comment ref="AH3" authorId="0" shapeId="0" xr:uid="{68DBFE70-3E13-401F-B27A-E46B81BF1D44}">
      <text>
        <r>
          <rPr>
            <b/>
            <sz val="20"/>
            <color indexed="81"/>
            <rFont val="Calibri"/>
            <family val="2"/>
            <scheme val="minor"/>
          </rPr>
          <t>Sources:</t>
        </r>
        <r>
          <rPr>
            <sz val="20"/>
            <color indexed="81"/>
            <rFont val="Calibri"/>
            <family val="2"/>
            <scheme val="minor"/>
          </rPr>
          <t xml:space="preserve">
RAM 2019</t>
        </r>
      </text>
    </comment>
    <comment ref="AI3" authorId="0" shapeId="0" xr:uid="{DA5570C9-E7C2-4A6C-A749-2B45237C8BD1}">
      <text>
        <r>
          <rPr>
            <b/>
            <sz val="20"/>
            <color indexed="81"/>
            <rFont val="Calibri"/>
            <family val="2"/>
            <scheme val="minor"/>
          </rPr>
          <t>Sources:</t>
        </r>
        <r>
          <rPr>
            <sz val="20"/>
            <color indexed="81"/>
            <rFont val="Calibri"/>
            <family val="2"/>
            <scheme val="minor"/>
          </rPr>
          <t xml:space="preserve">
RAM 2019</t>
        </r>
      </text>
    </comment>
    <comment ref="AJ3" authorId="0" shapeId="0" xr:uid="{A93F2B47-7B34-419D-BE4A-8875E7D1FBE6}">
      <text>
        <r>
          <rPr>
            <b/>
            <sz val="20"/>
            <color indexed="81"/>
            <rFont val="Calibri"/>
            <family val="2"/>
            <scheme val="minor"/>
          </rPr>
          <t>Sources:</t>
        </r>
        <r>
          <rPr>
            <sz val="20"/>
            <color indexed="81"/>
            <rFont val="Calibri"/>
            <family val="2"/>
            <scheme val="minor"/>
          </rPr>
          <t xml:space="preserve">
Adolescents Baseline Study, 2018
Children left Behind: The Impact of Labour Migration on Children Left Behind in Tajikistan, Samuel Hall Consulting, 2014
National Study on Adolescents and Youth: Assessment of needs and interests, Centre for Strategic Studies under the President of the Republic of Tajikistan, 2018
RAM 2019</t>
        </r>
        <r>
          <rPr>
            <sz val="20"/>
            <color indexed="81"/>
            <rFont val="Tahoma"/>
            <family val="2"/>
          </rPr>
          <t xml:space="preserve">
</t>
        </r>
      </text>
    </comment>
    <comment ref="AK3" authorId="0" shapeId="0" xr:uid="{700D7D35-2E14-44E2-95FB-DA7A2CBEE274}">
      <text>
        <r>
          <rPr>
            <b/>
            <sz val="20"/>
            <color indexed="81"/>
            <rFont val="Calibri"/>
            <family val="2"/>
            <scheme val="minor"/>
          </rPr>
          <t>Sources:</t>
        </r>
        <r>
          <rPr>
            <sz val="20"/>
            <color indexed="81"/>
            <rFont val="Calibri"/>
            <family val="2"/>
            <scheme val="minor"/>
          </rPr>
          <t xml:space="preserve">
RAM 2019</t>
        </r>
      </text>
    </comment>
    <comment ref="AL3" authorId="0" shapeId="0" xr:uid="{942C021B-B798-4C99-A160-E05280A939D6}">
      <text>
        <r>
          <rPr>
            <b/>
            <sz val="20"/>
            <color indexed="81"/>
            <rFont val="Calibri"/>
            <family val="2"/>
            <scheme val="minor"/>
          </rPr>
          <t xml:space="preserve">Sources:
</t>
        </r>
        <r>
          <rPr>
            <sz val="20"/>
            <color indexed="81"/>
            <rFont val="Calibri"/>
            <family val="2"/>
            <scheme val="minor"/>
          </rPr>
          <t>SMQ 2019 Protection from Violence and Exploitation</t>
        </r>
      </text>
    </comment>
    <comment ref="AM3" authorId="0" shapeId="0" xr:uid="{DBB8E415-13C4-4357-BAF2-78BEE118960B}">
      <text>
        <r>
          <rPr>
            <b/>
            <sz val="20"/>
            <color indexed="81"/>
            <rFont val="Tahoma"/>
            <family val="2"/>
          </rPr>
          <t xml:space="preserve">Sources:
</t>
        </r>
        <r>
          <rPr>
            <sz val="20"/>
            <color indexed="81"/>
            <rFont val="Tahoma"/>
            <family val="2"/>
          </rPr>
          <t>COAR 2018</t>
        </r>
        <r>
          <rPr>
            <sz val="9"/>
            <color indexed="81"/>
            <rFont val="Tahoma"/>
            <family val="2"/>
          </rPr>
          <t xml:space="preserve">
</t>
        </r>
      </text>
    </comment>
    <comment ref="AN3" authorId="0" shapeId="0" xr:uid="{2C9A72C7-D99B-4890-865C-B23146A0D3C5}">
      <text>
        <r>
          <rPr>
            <b/>
            <sz val="20"/>
            <color indexed="81"/>
            <rFont val="Calibri"/>
            <family val="2"/>
            <scheme val="minor"/>
          </rPr>
          <t>Sources:</t>
        </r>
        <r>
          <rPr>
            <sz val="20"/>
            <color indexed="81"/>
            <rFont val="Calibri"/>
            <family val="2"/>
            <scheme val="minor"/>
          </rPr>
          <t xml:space="preserve">
Adolescents Baseline Study, 2018
Briefing Note on Statelessness in Tajikistan UNHCR October 2018
Committee on the Rights of Children reviews reports of Tajikistan, 17 September 2017
DHS 2017
GoT reports
Parliamentary reports
Ministry of Internal Affairs of the Republic of Tajilistan 
Presentation of the Tajik delegation during 2nd Regional Conference on the Right to Legal Identity and Prevention of Statelessness organized by UNHCR in partnership with UNICEF, ESCAP and UNFPA. “Leaving no one behind at birth”, 5-6 September 2019, Nur-Sultan, Kazakhstan
Tajikistan SitAn 2019
Tajstat 
UNICEF Tajikistan website 
</t>
        </r>
      </text>
    </comment>
    <comment ref="AO3" authorId="0" shapeId="0" xr:uid="{C9DBB259-C6DD-401E-B92E-DDBB694A1BCA}">
      <text>
        <r>
          <rPr>
            <b/>
            <sz val="20"/>
            <color indexed="81"/>
            <rFont val="Calibri"/>
            <family val="2"/>
            <scheme val="minor"/>
          </rPr>
          <t>Sources:</t>
        </r>
        <r>
          <rPr>
            <sz val="20"/>
            <color indexed="81"/>
            <rFont val="Calibri"/>
            <family val="2"/>
            <scheme val="minor"/>
          </rPr>
          <t xml:space="preserve">
SMQ 2019 Protection from Violence and Exploitation</t>
        </r>
      </text>
    </comment>
    <comment ref="AP3" authorId="0" shapeId="0" xr:uid="{7C3D4B59-493F-4A85-BFC2-3A8656755F62}">
      <text>
        <r>
          <rPr>
            <b/>
            <sz val="20"/>
            <color indexed="81"/>
            <rFont val="Calibri"/>
            <family val="2"/>
            <scheme val="minor"/>
          </rPr>
          <t xml:space="preserve">Sources: 
</t>
        </r>
        <r>
          <rPr>
            <sz val="20"/>
            <color indexed="81"/>
            <rFont val="Calibri"/>
            <family val="2"/>
            <scheme val="minor"/>
          </rPr>
          <t>COAR 2016
COAR 2018
COAR 2019
RAM 2019
SMQ 2019 Equitable chance in life</t>
        </r>
      </text>
    </comment>
    <comment ref="AQ3" authorId="0" shapeId="0" xr:uid="{33D798AE-8B1A-45A1-A876-D3B85F0FA149}">
      <text>
        <r>
          <rPr>
            <b/>
            <sz val="20"/>
            <color indexed="81"/>
            <rFont val="Calibri"/>
            <family val="2"/>
            <scheme val="minor"/>
          </rPr>
          <t>Sources:</t>
        </r>
        <r>
          <rPr>
            <sz val="20"/>
            <color indexed="81"/>
            <rFont val="Calibri"/>
            <family val="2"/>
            <scheme val="minor"/>
          </rPr>
          <t xml:space="preserve">
Adolescents Baseline Study 2018
COAR 2018
COAR 2019
RAM 2018
RAM 2019
</t>
        </r>
      </text>
    </comment>
    <comment ref="AR3" authorId="0" shapeId="0" xr:uid="{57AF8297-4768-4D97-A7E2-56050B26378C}">
      <text>
        <r>
          <rPr>
            <b/>
            <sz val="20"/>
            <color indexed="81"/>
            <rFont val="Calibri"/>
            <family val="2"/>
            <scheme val="minor"/>
          </rPr>
          <t xml:space="preserve">Sources:
</t>
        </r>
        <r>
          <rPr>
            <sz val="20"/>
            <color indexed="81"/>
            <rFont val="Calibri"/>
            <family val="2"/>
            <scheme val="minor"/>
          </rPr>
          <t>Ministry of Education and Science
RAM 2019</t>
        </r>
        <r>
          <rPr>
            <b/>
            <sz val="20"/>
            <color indexed="81"/>
            <rFont val="Calibri"/>
            <family val="2"/>
            <scheme val="minor"/>
          </rPr>
          <t xml:space="preserve">
</t>
        </r>
        <r>
          <rPr>
            <sz val="9"/>
            <color indexed="81"/>
            <rFont val="Tahoma"/>
            <family val="2"/>
          </rPr>
          <t xml:space="preserve">
</t>
        </r>
      </text>
    </comment>
    <comment ref="AS3" authorId="0" shapeId="0" xr:uid="{3B19B487-E287-42FE-9B14-6C0CCEBC28C6}">
      <text>
        <r>
          <rPr>
            <b/>
            <sz val="20"/>
            <color indexed="81"/>
            <rFont val="Calibri"/>
            <family val="2"/>
            <scheme val="minor"/>
          </rPr>
          <t xml:space="preserve">Sources:
</t>
        </r>
        <r>
          <rPr>
            <sz val="20"/>
            <color indexed="81"/>
            <rFont val="Calibri"/>
            <family val="2"/>
            <scheme val="minor"/>
          </rPr>
          <t xml:space="preserve">Adolescents Baseline Study, 2018
Labour Force Survey, 2016
Mapping the Vulnerable and Excluded Groups of adolescents and youth in Tajikistan, UNICEF 2017
Ministry of Education of the Republic of Tajikistan
SMQ 2019 Learn
World Bank and GIZ, Tajikistan Jobs, Skills, and Migration Survey, Dushanbe, 2013
</t>
        </r>
      </text>
    </comment>
    <comment ref="AT3" authorId="0" shapeId="0" xr:uid="{35528359-CFE3-428C-B203-B881508891B8}">
      <text>
        <r>
          <rPr>
            <b/>
            <sz val="20"/>
            <color indexed="81"/>
            <rFont val="Tahoma"/>
            <family val="2"/>
          </rPr>
          <t>Sources:</t>
        </r>
        <r>
          <rPr>
            <sz val="20"/>
            <color indexed="81"/>
            <rFont val="Tahoma"/>
            <family val="2"/>
          </rPr>
          <t xml:space="preserve">
Joint Sector Review Education Sector Synthesis Report 2017
Tajikistan SitAn 2019 
Vulnerability and Resilience Atlas 2018
</t>
        </r>
      </text>
    </comment>
    <comment ref="AU3" authorId="0" shapeId="0" xr:uid="{65DEC270-167B-456F-BEF7-F17FF7F3A176}">
      <text>
        <r>
          <rPr>
            <b/>
            <sz val="20"/>
            <color indexed="81"/>
            <rFont val="Tahoma"/>
            <family val="2"/>
          </rPr>
          <t>Sources:</t>
        </r>
        <r>
          <rPr>
            <sz val="20"/>
            <color indexed="81"/>
            <rFont val="Tahoma"/>
            <family val="2"/>
          </rPr>
          <t xml:space="preserve">
Assessment of the impact of social allowances on the quality of life of children living with HIV. Study report, UNICEF, August 2018
COAR 2018
DHS 2017
SMQ 2019 Survive and Thrive
Tajikistan SitAn 2019 
</t>
        </r>
      </text>
    </comment>
    <comment ref="AV3" authorId="0" shapeId="0" xr:uid="{C50B60B2-130D-46E0-9C96-DE857FA63236}">
      <text>
        <r>
          <rPr>
            <b/>
            <sz val="20"/>
            <color indexed="81"/>
            <rFont val="Calibri"/>
            <family val="2"/>
            <scheme val="minor"/>
          </rPr>
          <t>Sources:</t>
        </r>
        <r>
          <rPr>
            <sz val="20"/>
            <color indexed="81"/>
            <rFont val="Calibri"/>
            <family val="2"/>
            <scheme val="minor"/>
          </rPr>
          <t xml:space="preserve">
COAR 2019
National Study on Adolescents and Youth: Assessment of needs and interests, Centre for Strategic Studies under the President of the Republic of Tajikistan, 2018
RAM 2019
State Prosecutor
Taleshi, M M. UNICEF policy brief, Adolescent and Youth Programming in Tajikistan
</t>
        </r>
      </text>
    </comment>
    <comment ref="AW3" authorId="0" shapeId="0" xr:uid="{169D86A3-291B-48DD-950D-8BC04B476DFA}">
      <text>
        <r>
          <rPr>
            <b/>
            <sz val="20"/>
            <color indexed="81"/>
            <rFont val="Calibri"/>
            <family val="2"/>
            <scheme val="minor"/>
          </rPr>
          <t>Sources:</t>
        </r>
        <r>
          <rPr>
            <sz val="20"/>
            <color indexed="81"/>
            <rFont val="Calibri"/>
            <family val="2"/>
            <scheme val="minor"/>
          </rPr>
          <t xml:space="preserve">
Adolescents Baseline Study, 2018
Gender counts: Central Asia Sub-Regional Report: A quantitative assessment of gender inequality and its impact on children and adolescents, 2018. Burnet Institute and UNICEF.
Tajikistan SitAn 
</t>
        </r>
      </text>
    </comment>
    <comment ref="AX3" authorId="0" shapeId="0" xr:uid="{8E132A12-C756-4C6B-BEA4-26A981E8E4CA}">
      <text>
        <r>
          <rPr>
            <b/>
            <sz val="20"/>
            <color indexed="81"/>
            <rFont val="Tahoma"/>
            <family val="2"/>
          </rPr>
          <t>Sources:</t>
        </r>
        <r>
          <rPr>
            <sz val="20"/>
            <color indexed="81"/>
            <rFont val="Tahoma"/>
            <family val="2"/>
          </rPr>
          <t xml:space="preserve">
Adolescents Baseline Study, 2018</t>
        </r>
      </text>
    </comment>
    <comment ref="AY3" authorId="0" shapeId="0" xr:uid="{E745D798-8DE5-47E1-BCFC-2874863AF638}">
      <text>
        <r>
          <rPr>
            <b/>
            <sz val="20"/>
            <color indexed="81"/>
            <rFont val="Calibri"/>
            <family val="2"/>
            <scheme val="minor"/>
          </rPr>
          <t>Sources:</t>
        </r>
        <r>
          <rPr>
            <sz val="20"/>
            <color indexed="81"/>
            <rFont val="Calibri"/>
            <family val="2"/>
            <scheme val="minor"/>
          </rPr>
          <t xml:space="preserve">
Adolescents Baseline Study, 2018
Taleshi, M M. UNICEF policy brief, Adolescent and Youth Programming in Tajikistan
</t>
        </r>
      </text>
    </comment>
    <comment ref="AZ3" authorId="0" shapeId="0" xr:uid="{3C5FC9DA-2832-4D59-8294-6FDDE932CFBA}">
      <text>
        <r>
          <rPr>
            <b/>
            <sz val="20"/>
            <color indexed="81"/>
            <rFont val="Calibri"/>
            <family val="2"/>
            <scheme val="minor"/>
          </rPr>
          <t>Sources:</t>
        </r>
        <r>
          <rPr>
            <sz val="20"/>
            <color indexed="81"/>
            <rFont val="Calibri"/>
            <family val="2"/>
            <scheme val="minor"/>
          </rPr>
          <t xml:space="preserve">
DHS 2017
Impact of Child Marriage Global Synthesis Report, World Bank and International Centre for Research on Women, 2017
</t>
        </r>
      </text>
    </comment>
    <comment ref="BA3" authorId="0" shapeId="0" xr:uid="{AC136406-8B38-4516-8934-54E109DA6E84}">
      <text>
        <r>
          <rPr>
            <b/>
            <sz val="20"/>
            <color indexed="81"/>
            <rFont val="Tahoma"/>
            <family val="2"/>
          </rPr>
          <t>Sources:</t>
        </r>
        <r>
          <rPr>
            <sz val="20"/>
            <color indexed="81"/>
            <rFont val="Tahoma"/>
            <family val="2"/>
          </rPr>
          <t xml:space="preserve">
Labour Force Survey, 2017, TajStat</t>
        </r>
      </text>
    </comment>
    <comment ref="BB3" authorId="0" shapeId="0" xr:uid="{79AEF0E3-87F0-4034-8B86-991A3F260BCD}">
      <text>
        <r>
          <rPr>
            <b/>
            <sz val="20"/>
            <color indexed="81"/>
            <rFont val="Tahoma"/>
            <family val="2"/>
          </rPr>
          <t>Sources:</t>
        </r>
        <r>
          <rPr>
            <sz val="20"/>
            <color indexed="81"/>
            <rFont val="Tahoma"/>
            <family val="2"/>
          </rPr>
          <t xml:space="preserve">
SQM 2019 Cross-cutting</t>
        </r>
      </text>
    </comment>
    <comment ref="BC3" authorId="0" shapeId="0" xr:uid="{C174A373-068D-40C6-806E-0B04A8304743}">
      <text>
        <r>
          <rPr>
            <b/>
            <sz val="20"/>
            <color indexed="81"/>
            <rFont val="Tahoma"/>
            <family val="2"/>
          </rPr>
          <t>Sources:</t>
        </r>
        <r>
          <rPr>
            <sz val="20"/>
            <color indexed="81"/>
            <rFont val="Tahoma"/>
            <family val="2"/>
          </rPr>
          <t xml:space="preserve">
SMQ 2019 Equitable chance in life</t>
        </r>
      </text>
    </comment>
    <comment ref="BD3" authorId="0" shapeId="0" xr:uid="{5D7FB5E9-3A6F-4C81-8EC5-A0DB24A67941}">
      <text>
        <r>
          <rPr>
            <b/>
            <sz val="20"/>
            <color indexed="81"/>
            <rFont val="Tahoma"/>
            <family val="2"/>
          </rPr>
          <t>Sources:</t>
        </r>
        <r>
          <rPr>
            <sz val="20"/>
            <color indexed="81"/>
            <rFont val="Tahoma"/>
            <family val="2"/>
          </rPr>
          <t xml:space="preserve">
COAR 2016
COAR 2017
Keeping our promise to children: an agenda for Action, UNICEF, August 2013
Official damage assessment reports (National DRR Strategy 2019-2030)
UNISDR
</t>
        </r>
      </text>
    </comment>
    <comment ref="BE3" authorId="0" shapeId="0" xr:uid="{913898A4-BDA2-4AF2-B4E8-592497222442}">
      <text>
        <r>
          <rPr>
            <b/>
            <sz val="20"/>
            <color indexed="81"/>
            <rFont val="Tahoma"/>
            <family val="2"/>
          </rPr>
          <t>Sources:</t>
        </r>
        <r>
          <rPr>
            <sz val="20"/>
            <color indexed="81"/>
            <rFont val="Tahoma"/>
            <family val="2"/>
          </rPr>
          <t xml:space="preserve">
Situation in the Labour Market in the Republic of Tajikistan, TajStat 2016                                 Vulnerability and Resilience Atlas 2018
Briefing Note for countries on the 2018 Statistical Update: Tajikistan, UNDP
DHS 2017
Ministry of Health and Social Protection
Trends in maternal mortality : 1990 to 2015: estimates by WHO, UNICEF, UNFPA, World Bank Group and UN Population Division
World Bank, 2019
World Population Review 2019</t>
        </r>
        <r>
          <rPr>
            <sz val="9"/>
            <color indexed="81"/>
            <rFont val="Tahoma"/>
            <family val="2"/>
          </rPr>
          <t xml:space="preserve">
</t>
        </r>
      </text>
    </comment>
    <comment ref="BF3" authorId="0" shapeId="0" xr:uid="{A81DADD1-7F47-4C4D-926B-DCBB6B7B74FA}">
      <text>
        <r>
          <rPr>
            <b/>
            <sz val="20"/>
            <color indexed="81"/>
            <rFont val="Tahoma"/>
            <family val="2"/>
          </rPr>
          <t>Sources:</t>
        </r>
        <r>
          <rPr>
            <sz val="20"/>
            <color indexed="81"/>
            <rFont val="Tahoma"/>
            <family val="2"/>
          </rPr>
          <t xml:space="preserve">
World Bank, 2019</t>
        </r>
      </text>
    </comment>
    <comment ref="BG3" authorId="0" shapeId="0" xr:uid="{67C8C4FC-BD38-4079-90C5-9D1B2BFA3788}">
      <text>
        <r>
          <rPr>
            <b/>
            <sz val="20"/>
            <color indexed="81"/>
            <rFont val="Tahoma"/>
            <family val="2"/>
          </rPr>
          <t>Sources:</t>
        </r>
        <r>
          <rPr>
            <sz val="20"/>
            <color indexed="81"/>
            <rFont val="Tahoma"/>
            <family val="2"/>
          </rPr>
          <t xml:space="preserve">
Assessment of the needs of vulnerable people for services at community level was conducted with the participation of 1.272 respondents affected by migration within the framework of the EU-funded project "Human Development Support Programme II" in Qubodiyon, Shahriston, istaravshan during the period 2015-2018
Children left Behind: The Impact of Labour Migration on Children Left Behind in Tajikistan, Samuel Hall Consulting, 2014
Data on migration disagregated by age, Tajikistan 2017. Government of Tajikistan
Impact of Lanor migration on Children left behind in Tajikistan, UNICEF, 2011
Labour Force Survey, 2016
"Martin, F.S. Zulaika, G. Who Cares for Children? A Descriptive Study of Care-Related Data Available Through Global Household Surveys and How These Could Be Better Mined to Inform Policies and Services to Strengthen Family Care. Global Social Welfare, Volume 3, June 2016"
Protecting Children Affected by Migration in Southeast, South and Central Asia: Baseline Assessment (2018). The Assessment was commissioned by the Save the Children and co-funded by the EU and UNICEF, September-October 2018
Save the children, EU, UNICEF
Tajikistan Country Gender Assessment, Asian Development Bank, 2016</t>
        </r>
        <r>
          <rPr>
            <sz val="9"/>
            <color indexed="81"/>
            <rFont val="Tahoma"/>
            <family val="2"/>
          </rPr>
          <t xml:space="preserve">
</t>
        </r>
      </text>
    </comment>
    <comment ref="BH3" authorId="0" shapeId="0" xr:uid="{ECC332FA-F9B0-45F7-BA02-FDE5266A2721}">
      <text>
        <r>
          <rPr>
            <b/>
            <sz val="20"/>
            <color indexed="81"/>
            <rFont val="Tahoma"/>
            <family val="2"/>
          </rPr>
          <t xml:space="preserve">Sources:
</t>
        </r>
        <r>
          <rPr>
            <sz val="20"/>
            <color indexed="81"/>
            <rFont val="Tahoma"/>
            <family val="2"/>
          </rPr>
          <t>Briefing note for countries on the 2019 Human Development Report Tajikistan
Glass Half Full: Poverty Diagnostic of Water Supply, Sanitation, and Hygiene Conditions in Tajikistan 2017
Tajikistan SitAn 2019
Tajstat 
Vulnerability and Resilience Atlas 2018</t>
        </r>
        <r>
          <rPr>
            <b/>
            <sz val="9"/>
            <color indexed="81"/>
            <rFont val="Tahoma"/>
            <family val="2"/>
          </rPr>
          <t xml:space="preserve">
</t>
        </r>
        <r>
          <rPr>
            <sz val="9"/>
            <color indexed="81"/>
            <rFont val="Tahoma"/>
            <family val="2"/>
          </rPr>
          <t xml:space="preserve">
</t>
        </r>
      </text>
    </comment>
    <comment ref="BI3" authorId="0" shapeId="0" xr:uid="{16D14BF9-DBE2-4656-AA2E-D011E7E07BE2}">
      <text>
        <r>
          <rPr>
            <b/>
            <sz val="20"/>
            <color indexed="81"/>
            <rFont val="Tahoma"/>
            <family val="2"/>
          </rPr>
          <t>Sources:</t>
        </r>
        <r>
          <rPr>
            <sz val="20"/>
            <color indexed="81"/>
            <rFont val="Tahoma"/>
            <family val="2"/>
          </rPr>
          <t xml:space="preserve">
SMQ 2019 Change strategies</t>
        </r>
      </text>
    </comment>
    <comment ref="BJ3" authorId="0" shapeId="0" xr:uid="{A7F887F6-794B-43E5-8A28-A3125EF4F5E7}">
      <text>
        <r>
          <rPr>
            <b/>
            <sz val="20"/>
            <color indexed="81"/>
            <rFont val="Tahoma"/>
            <family val="2"/>
          </rPr>
          <t>Sources:</t>
        </r>
        <r>
          <rPr>
            <sz val="20"/>
            <color indexed="81"/>
            <rFont val="Tahoma"/>
            <family val="2"/>
          </rPr>
          <t xml:space="preserve">
SMQ 2019 Change strategies</t>
        </r>
      </text>
    </comment>
    <comment ref="BK3" authorId="0" shapeId="0" xr:uid="{A7ABEE7C-5930-43A8-9248-7BABFECF23DA}">
      <text>
        <r>
          <rPr>
            <b/>
            <sz val="20"/>
            <color indexed="81"/>
            <rFont val="Tahoma"/>
            <family val="2"/>
          </rPr>
          <t xml:space="preserve">Sources:
</t>
        </r>
        <r>
          <rPr>
            <sz val="20"/>
            <color indexed="81"/>
            <rFont val="Tahoma"/>
            <family val="2"/>
          </rPr>
          <t>SMQ 2019 Change strategies</t>
        </r>
      </text>
    </comment>
    <comment ref="BL3" authorId="0" shapeId="0" xr:uid="{A78E4F1B-BEF9-4B23-B436-5B4AEB2360AB}">
      <text>
        <r>
          <rPr>
            <b/>
            <sz val="20"/>
            <color indexed="81"/>
            <rFont val="Tahoma"/>
            <family val="2"/>
          </rPr>
          <t>Sources:</t>
        </r>
        <r>
          <rPr>
            <sz val="20"/>
            <color indexed="81"/>
            <rFont val="Tahoma"/>
            <family val="2"/>
          </rPr>
          <t xml:space="preserve">
SMQ 2019 Change strategies</t>
        </r>
      </text>
    </comment>
    <comment ref="BM3" authorId="0" shapeId="0" xr:uid="{E0F92E08-D3BB-4A12-B50B-46763FDFC3CB}">
      <text>
        <r>
          <rPr>
            <b/>
            <sz val="20"/>
            <color indexed="81"/>
            <rFont val="Tahoma"/>
            <family val="2"/>
          </rPr>
          <t>Sources:</t>
        </r>
        <r>
          <rPr>
            <sz val="20"/>
            <color indexed="81"/>
            <rFont val="Tahoma"/>
            <family val="2"/>
          </rPr>
          <t xml:space="preserve">
SMQ 2019 Change strategies</t>
        </r>
      </text>
    </comment>
    <comment ref="BN3" authorId="0" shapeId="0" xr:uid="{2BD658AF-F2F7-4A43-9124-CEF27823422E}">
      <text>
        <r>
          <rPr>
            <b/>
            <sz val="20"/>
            <color indexed="81"/>
            <rFont val="Tahoma"/>
            <family val="2"/>
          </rPr>
          <t xml:space="preserve">Sources:
</t>
        </r>
        <r>
          <rPr>
            <sz val="20"/>
            <color indexed="81"/>
            <rFont val="Tahoma"/>
            <family val="2"/>
          </rPr>
          <t>SMQ 2019 Change strategies</t>
        </r>
      </text>
    </comment>
    <comment ref="BO3" authorId="0" shapeId="0" xr:uid="{F3D82A92-4A56-43C9-9D3D-18986AEE3E4F}">
      <text>
        <r>
          <rPr>
            <b/>
            <sz val="20"/>
            <color indexed="81"/>
            <rFont val="Tahoma"/>
            <family val="2"/>
          </rPr>
          <t>Sources:</t>
        </r>
        <r>
          <rPr>
            <sz val="20"/>
            <color indexed="81"/>
            <rFont val="Tahoma"/>
            <family val="2"/>
          </rPr>
          <t xml:space="preserve">
SMQ 2019 Change strategies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Joy McCarron</author>
  </authors>
  <commentList>
    <comment ref="C2" authorId="0" shapeId="0" xr:uid="{36C57E9D-2B5C-47E9-B6DA-F0BF671A2881}">
      <text>
        <r>
          <rPr>
            <b/>
            <sz val="20"/>
            <color indexed="81"/>
            <rFont val="Calibri"/>
            <family val="2"/>
            <scheme val="minor"/>
          </rPr>
          <t xml:space="preserve">Sources:
</t>
        </r>
        <r>
          <rPr>
            <sz val="20"/>
            <color indexed="81"/>
            <rFont val="Calibri"/>
            <family val="2"/>
            <scheme val="minor"/>
          </rPr>
          <t>EMIS, MOES
Joint Sector Review Education Sector Synthesis Report 2017
SMQ 2019 Learn
Tajikistan SitAn 2019 
Vulnerability and Resilience Atlas 2018</t>
        </r>
        <r>
          <rPr>
            <b/>
            <sz val="20"/>
            <color indexed="81"/>
            <rFont val="Calibri"/>
            <family val="2"/>
            <scheme val="minor"/>
          </rPr>
          <t xml:space="preserve">
</t>
        </r>
      </text>
    </comment>
    <comment ref="C3" authorId="0" shapeId="0" xr:uid="{5CEF437E-4DBC-4734-BB57-A5989ECD43E9}">
      <text>
        <r>
          <rPr>
            <b/>
            <sz val="20"/>
            <color indexed="81"/>
            <rFont val="Calibri"/>
            <family val="2"/>
            <scheme val="minor"/>
          </rPr>
          <t>Sources</t>
        </r>
        <r>
          <rPr>
            <sz val="20"/>
            <color indexed="81"/>
            <rFont val="Calibri"/>
            <family val="2"/>
            <scheme val="minor"/>
          </rPr>
          <t xml:space="preserve">
COAR 2016
COAR 2017
COAR 2019
Joint Sector Review Education Sector Synthesis Report 2017
Ministry of Education and Science
RAM 2019
Vulnerability and Resilience Atlas 2018
</t>
        </r>
      </text>
    </comment>
    <comment ref="C4" authorId="0" shapeId="0" xr:uid="{3321D9F0-41D2-42B1-A166-5024A0366430}">
      <text>
        <r>
          <rPr>
            <b/>
            <sz val="20"/>
            <color indexed="81"/>
            <rFont val="Calibri"/>
            <family val="2"/>
            <scheme val="minor"/>
          </rPr>
          <t>Sources:</t>
        </r>
        <r>
          <rPr>
            <sz val="20"/>
            <color indexed="81"/>
            <rFont val="Calibri"/>
            <family val="2"/>
            <scheme val="minor"/>
          </rPr>
          <t xml:space="preserve">
Adolescents Baseline Study, 2018
Labour Force Survey, 2016
Mapping the Vulnerable and Excluded Groups of adolescents and youth in Tajikistan, UNICEF 2017
Ministry of Education of the Republic of Tajikistan
SMQ 2019 Learn
World Bank and GIZ, Tajikistan Jobs, Skills, and Migration Survey, Dushanbe, 2013</t>
        </r>
        <r>
          <rPr>
            <sz val="14"/>
            <color indexed="81"/>
            <rFont val="Tahoma"/>
            <family val="2"/>
          </rPr>
          <t xml:space="preserve">
</t>
        </r>
      </text>
    </comment>
    <comment ref="C5" authorId="0" shapeId="0" xr:uid="{EAA167AF-DF10-4EA8-AC5E-A6B271DC0F3B}">
      <text>
        <r>
          <rPr>
            <b/>
            <sz val="20"/>
            <color indexed="81"/>
            <rFont val="Calibri"/>
            <family val="2"/>
            <scheme val="minor"/>
          </rPr>
          <t>Sources:</t>
        </r>
        <r>
          <rPr>
            <sz val="20"/>
            <color indexed="81"/>
            <rFont val="Calibri"/>
            <family val="2"/>
            <scheme val="minor"/>
          </rPr>
          <t xml:space="preserve">
COAR 2018
COAR 2018 - citing MoES data 
RAM 2018
</t>
        </r>
      </text>
    </comment>
    <comment ref="C6" authorId="0" shapeId="0" xr:uid="{CEC0B953-B076-4BDB-8213-51D24CEEA7BA}">
      <text>
        <r>
          <rPr>
            <b/>
            <sz val="20"/>
            <color indexed="81"/>
            <rFont val="Calibri"/>
            <family val="2"/>
            <scheme val="minor"/>
          </rPr>
          <t xml:space="preserve">Sources:
</t>
        </r>
        <r>
          <rPr>
            <sz val="20"/>
            <color indexed="81"/>
            <rFont val="Calibri"/>
            <family val="2"/>
            <scheme val="minor"/>
          </rPr>
          <t>COAR 2016</t>
        </r>
      </text>
    </comment>
    <comment ref="C7" authorId="0" shapeId="0" xr:uid="{DC4F9D5D-9E78-4B96-B2D7-8511F670722A}">
      <text>
        <r>
          <rPr>
            <b/>
            <sz val="20"/>
            <color indexed="81"/>
            <rFont val="Calibri"/>
            <family val="2"/>
            <scheme val="minor"/>
          </rPr>
          <t>Sources:</t>
        </r>
        <r>
          <rPr>
            <sz val="20"/>
            <color indexed="81"/>
            <rFont val="Calibri"/>
            <family val="2"/>
            <scheme val="minor"/>
          </rPr>
          <t xml:space="preserve">
COAR 2016
DHS 2017
Tajikistan SitAn 2019 
</t>
        </r>
      </text>
    </comment>
    <comment ref="C8" authorId="0" shapeId="0" xr:uid="{8FA0968D-6E5A-447F-8078-814310B09232}">
      <text>
        <r>
          <rPr>
            <b/>
            <sz val="20"/>
            <color indexed="81"/>
            <rFont val="Calibri"/>
            <family val="2"/>
            <scheme val="minor"/>
          </rPr>
          <t xml:space="preserve">Sources
</t>
        </r>
        <r>
          <rPr>
            <sz val="20"/>
            <color indexed="81"/>
            <rFont val="Calibri"/>
            <family val="2"/>
            <scheme val="minor"/>
          </rPr>
          <t>COAR 2019
EMIS 2019
RAM 2018</t>
        </r>
        <r>
          <rPr>
            <b/>
            <sz val="20"/>
            <color indexed="81"/>
            <rFont val="Calibri"/>
            <family val="2"/>
            <scheme val="minor"/>
          </rPr>
          <t xml:space="preserve">
</t>
        </r>
      </text>
    </comment>
    <comment ref="C9" authorId="0" shapeId="0" xr:uid="{C2107A5B-B074-4D6A-9241-AD0FE99C7BFD}">
      <text>
        <r>
          <rPr>
            <b/>
            <sz val="20"/>
            <color indexed="81"/>
            <rFont val="Tahoma"/>
            <family val="2"/>
          </rPr>
          <t xml:space="preserve">Sources:
</t>
        </r>
        <r>
          <rPr>
            <sz val="20"/>
            <color indexed="81"/>
            <rFont val="Calibri"/>
            <family val="2"/>
            <scheme val="minor"/>
          </rPr>
          <t>RAM 2019</t>
        </r>
      </text>
    </comment>
    <comment ref="C10" authorId="0" shapeId="0" xr:uid="{F7DF4DB3-C87C-4684-A8E2-7E33AAFABA58}">
      <text>
        <r>
          <rPr>
            <b/>
            <sz val="20"/>
            <color indexed="81"/>
            <rFont val="Calibri"/>
            <family val="2"/>
            <scheme val="minor"/>
          </rPr>
          <t xml:space="preserve">Sources:
</t>
        </r>
        <r>
          <rPr>
            <sz val="20"/>
            <color indexed="81"/>
            <rFont val="Calibri"/>
            <family val="2"/>
            <scheme val="minor"/>
          </rPr>
          <t>SMQ 2019 Learn</t>
        </r>
      </text>
    </comment>
    <comment ref="C11" authorId="0" shapeId="0" xr:uid="{AA4910D7-8A19-401F-83F6-01A397336D55}">
      <text>
        <r>
          <rPr>
            <b/>
            <sz val="20"/>
            <color indexed="81"/>
            <rFont val="Calibri"/>
            <family val="2"/>
            <scheme val="minor"/>
          </rPr>
          <t xml:space="preserve">Sources:
</t>
        </r>
        <r>
          <rPr>
            <sz val="20"/>
            <color indexed="81"/>
            <rFont val="Calibri"/>
            <family val="2"/>
            <scheme val="minor"/>
          </rPr>
          <t>COAR 2019
Ministry of Education and Science
RAM 2019</t>
        </r>
        <r>
          <rPr>
            <b/>
            <sz val="20"/>
            <color indexed="81"/>
            <rFont val="Calibri"/>
            <family val="2"/>
            <scheme val="minor"/>
          </rPr>
          <t xml:space="preserve">
</t>
        </r>
      </text>
    </comment>
    <comment ref="C12" authorId="0" shapeId="0" xr:uid="{A1A46B52-9CF1-478B-BAD3-6746CBDB8614}">
      <text>
        <r>
          <rPr>
            <b/>
            <sz val="20"/>
            <color indexed="81"/>
            <rFont val="Calibri"/>
            <family val="2"/>
            <scheme val="minor"/>
          </rPr>
          <t xml:space="preserve">Sources:
</t>
        </r>
        <r>
          <rPr>
            <sz val="20"/>
            <color indexed="81"/>
            <rFont val="Calibri"/>
            <family val="2"/>
            <scheme val="minor"/>
          </rPr>
          <t>COAR 2017</t>
        </r>
      </text>
    </comment>
    <comment ref="C13" authorId="0" shapeId="0" xr:uid="{BE7900FA-85D9-48DE-B0DC-8C428AC4B0AF}">
      <text>
        <r>
          <rPr>
            <b/>
            <sz val="20"/>
            <color indexed="81"/>
            <rFont val="Calibri"/>
            <family val="2"/>
            <scheme val="minor"/>
          </rPr>
          <t xml:space="preserve">Sources:
</t>
        </r>
        <r>
          <rPr>
            <sz val="20"/>
            <color indexed="81"/>
            <rFont val="Calibri"/>
            <family val="2"/>
            <scheme val="minor"/>
          </rPr>
          <t>COAR 2016
Listening to Tajikistan: Reporting Period: July 2016-2017. World Bank and UNICEF</t>
        </r>
        <r>
          <rPr>
            <b/>
            <sz val="20"/>
            <color indexed="81"/>
            <rFont val="Calibri"/>
            <family val="2"/>
            <scheme val="minor"/>
          </rPr>
          <t xml:space="preserve">
</t>
        </r>
        <r>
          <rPr>
            <sz val="20"/>
            <color indexed="81"/>
            <rFont val="Calibri"/>
            <family val="2"/>
            <scheme val="minor"/>
          </rPr>
          <t xml:space="preserve">
</t>
        </r>
      </text>
    </comment>
    <comment ref="C14" authorId="0" shapeId="0" xr:uid="{1D3CFEDE-4FC6-4D42-9388-F39279680483}">
      <text>
        <r>
          <rPr>
            <b/>
            <sz val="20"/>
            <color indexed="81"/>
            <rFont val="Calibri"/>
            <family val="2"/>
            <scheme val="minor"/>
          </rPr>
          <t xml:space="preserve">Sources
</t>
        </r>
        <r>
          <rPr>
            <sz val="20"/>
            <color indexed="81"/>
            <rFont val="Calibri"/>
            <family val="2"/>
            <scheme val="minor"/>
          </rPr>
          <t>COAR 2018</t>
        </r>
      </text>
    </comment>
    <comment ref="C15" authorId="0" shapeId="0" xr:uid="{EAEA1613-68F5-4A33-A4F2-93A70A23EB88}">
      <text>
        <r>
          <rPr>
            <b/>
            <sz val="20"/>
            <color indexed="81"/>
            <rFont val="Calibri"/>
            <family val="2"/>
            <scheme val="minor"/>
          </rPr>
          <t>Sources:</t>
        </r>
        <r>
          <rPr>
            <sz val="20"/>
            <color indexed="81"/>
            <rFont val="Calibri"/>
            <family val="2"/>
            <scheme val="minor"/>
          </rPr>
          <t xml:space="preserve">
COAR 2019</t>
        </r>
      </text>
    </comment>
    <comment ref="C16" authorId="0" shapeId="0" xr:uid="{531E29B1-B3A4-49FC-9E33-32E440837ADE}">
      <text>
        <r>
          <rPr>
            <b/>
            <sz val="20"/>
            <color indexed="81"/>
            <rFont val="Calibri"/>
            <family val="2"/>
            <scheme val="minor"/>
          </rPr>
          <t>Sources</t>
        </r>
        <r>
          <rPr>
            <sz val="20"/>
            <color indexed="81"/>
            <rFont val="Calibri"/>
            <family val="2"/>
            <scheme val="minor"/>
          </rPr>
          <t xml:space="preserve">
RAM 2019</t>
        </r>
      </text>
    </comment>
    <comment ref="C17" authorId="0" shapeId="0" xr:uid="{EB998A56-879D-4C55-B8FC-CC3B784BF8CB}">
      <text>
        <r>
          <rPr>
            <b/>
            <sz val="20"/>
            <color indexed="81"/>
            <rFont val="Calibri"/>
            <family val="2"/>
            <scheme val="minor"/>
          </rPr>
          <t xml:space="preserve">Source:
</t>
        </r>
        <r>
          <rPr>
            <sz val="20"/>
            <color theme="1"/>
            <rFont val="Calibri"/>
            <family val="2"/>
            <scheme val="minor"/>
          </rPr>
          <t>COAR 2016
COAR 2018
COAR 2019
DHS 2017
Formative Research on Infant and young child feeding and maternal nutrition in Tajikistan, UNICEF 2016
IGME
Promoting Prevention of Violence against Children and Adolescents in Pilot Communities in Tajikistan: Report of the Formative Research Phase, Istituto degli Innocenti</t>
        </r>
        <r>
          <rPr>
            <sz val="14"/>
            <color theme="1"/>
            <rFont val="HelveticaNeueLT Std"/>
            <family val="2"/>
          </rPr>
          <t xml:space="preserve">
</t>
        </r>
      </text>
    </comment>
    <comment ref="C18" authorId="0" shapeId="0" xr:uid="{392A4645-7EA7-49DE-9A6E-78442E2482FC}">
      <text>
        <r>
          <rPr>
            <b/>
            <sz val="20"/>
            <color indexed="81"/>
            <rFont val="Calibri"/>
            <family val="2"/>
            <scheme val="minor"/>
          </rPr>
          <t xml:space="preserve">Sources:
</t>
        </r>
        <r>
          <rPr>
            <sz val="20"/>
            <color indexed="81"/>
            <rFont val="Calibri"/>
            <family val="2"/>
            <scheme val="minor"/>
          </rPr>
          <t>SMQ 2019 Survive and Thrive</t>
        </r>
      </text>
    </comment>
    <comment ref="C19" authorId="0" shapeId="0" xr:uid="{22DE8936-7AFA-4438-82F4-84F611CB689D}">
      <text>
        <r>
          <rPr>
            <b/>
            <sz val="20"/>
            <color indexed="81"/>
            <rFont val="Calibri"/>
            <family val="2"/>
            <scheme val="minor"/>
          </rPr>
          <t xml:space="preserve">Sources:
</t>
        </r>
        <r>
          <rPr>
            <sz val="20"/>
            <color indexed="81"/>
            <rFont val="Calibri"/>
            <family val="2"/>
            <scheme val="minor"/>
          </rPr>
          <t>COAR 2016
COAR 2017
COAR 2018
DHS 2012, 2017
RAM 2018
RAM 2019
SMQ 2019 Survive and Thrive
Vulnerability and Resilience Atlas 201</t>
        </r>
        <r>
          <rPr>
            <sz val="14"/>
            <color indexed="81"/>
            <rFont val="Tahoma"/>
            <family val="2"/>
          </rPr>
          <t xml:space="preserve">8
</t>
        </r>
      </text>
    </comment>
    <comment ref="C20" authorId="0" shapeId="0" xr:uid="{95B41761-45CF-474E-8F86-FEF666E7DD70}">
      <text>
        <r>
          <rPr>
            <b/>
            <sz val="20"/>
            <color indexed="81"/>
            <rFont val="Calibri"/>
            <family val="2"/>
            <scheme val="minor"/>
          </rPr>
          <t>Sources:</t>
        </r>
        <r>
          <rPr>
            <sz val="20"/>
            <color indexed="81"/>
            <rFont val="Calibri"/>
            <family val="2"/>
            <scheme val="minor"/>
          </rPr>
          <t xml:space="preserve">
COAR 2016
COAR 2017
COAR 2018
COAR 2019
DHS 2017
RAM 2018
</t>
        </r>
      </text>
    </comment>
    <comment ref="C21" authorId="0" shapeId="0" xr:uid="{1B289DFC-DE1B-409C-B435-B686322B306B}">
      <text>
        <r>
          <rPr>
            <b/>
            <sz val="20"/>
            <color indexed="81"/>
            <rFont val="Calibri"/>
            <family val="2"/>
            <scheme val="minor"/>
          </rPr>
          <t>Sources:</t>
        </r>
        <r>
          <rPr>
            <sz val="20"/>
            <color indexed="81"/>
            <rFont val="Calibri"/>
            <family val="2"/>
            <scheme val="minor"/>
          </rPr>
          <t xml:space="preserve">
COAR 2018
COAR 2019
DHS 2017
RAM 2018
</t>
        </r>
      </text>
    </comment>
    <comment ref="C22" authorId="0" shapeId="0" xr:uid="{0638E800-88EE-4531-BF33-C5BEBD313E09}">
      <text>
        <r>
          <rPr>
            <b/>
            <sz val="20"/>
            <color indexed="81"/>
            <rFont val="Calibri"/>
            <family val="2"/>
            <scheme val="minor"/>
          </rPr>
          <t xml:space="preserve">Sources:
</t>
        </r>
        <r>
          <rPr>
            <sz val="20"/>
            <color indexed="81"/>
            <rFont val="Calibri"/>
            <family val="2"/>
            <scheme val="minor"/>
          </rPr>
          <t xml:space="preserve">SMQ 2019 Survive and Thrive
</t>
        </r>
      </text>
    </comment>
    <comment ref="C23" authorId="0" shapeId="0" xr:uid="{BB178AE8-FC24-4A62-891D-AEDB32DC99D2}">
      <text>
        <r>
          <rPr>
            <b/>
            <sz val="20"/>
            <color indexed="81"/>
            <rFont val="Calibri"/>
            <family val="2"/>
            <scheme val="minor"/>
          </rPr>
          <t>Sources:</t>
        </r>
        <r>
          <rPr>
            <sz val="20"/>
            <color indexed="81"/>
            <rFont val="Calibri"/>
            <family val="2"/>
            <scheme val="minor"/>
          </rPr>
          <t xml:space="preserve">
The Global Fund, Tajikistan
Assessment of the impact of social allowances on the quality of life of children living with HIV. Study report, UNICEF, August 2018
COAR 2018
MoHSPP JA
MoHSPP/UN reports
National NGOs 2013
RAM 2018
SMQ 2019 Survive and Thrive
Tajik center for Aids prevention and control</t>
        </r>
        <r>
          <rPr>
            <sz val="14"/>
            <color indexed="81"/>
            <rFont val="Tahoma"/>
            <family val="2"/>
          </rPr>
          <t xml:space="preserve">
</t>
        </r>
      </text>
    </comment>
    <comment ref="C24" authorId="0" shapeId="0" xr:uid="{8E6EEEFA-4A19-4920-AD94-2AFCE2A5CC70}">
      <text>
        <r>
          <rPr>
            <b/>
            <sz val="20"/>
            <color indexed="81"/>
            <rFont val="Calibri"/>
            <family val="2"/>
            <scheme val="minor"/>
          </rPr>
          <t>Sources:</t>
        </r>
        <r>
          <rPr>
            <sz val="20"/>
            <color indexed="81"/>
            <rFont val="Calibri"/>
            <family val="2"/>
            <scheme val="minor"/>
          </rPr>
          <t xml:space="preserve">
COAR 2019
RAM 2019
Tajikistan State Prosecutor
Taleshi, M M. UNICEF policy brief, Adolescent and Youth Programming in Tajikistan
</t>
        </r>
      </text>
    </comment>
    <comment ref="C25" authorId="0" shapeId="0" xr:uid="{9BB313CA-B4B8-4215-8ABE-62A88E76BA6D}">
      <text>
        <r>
          <rPr>
            <b/>
            <sz val="20"/>
            <color indexed="81"/>
            <rFont val="Calibri"/>
            <family val="2"/>
            <scheme val="minor"/>
          </rPr>
          <t>Sources:</t>
        </r>
        <r>
          <rPr>
            <sz val="20"/>
            <color indexed="81"/>
            <rFont val="Calibri"/>
            <family val="2"/>
            <scheme val="minor"/>
          </rPr>
          <t xml:space="preserve">
COAR 2018
COAR 2019
SMQ 2019 Safe and Clean environment</t>
        </r>
        <r>
          <rPr>
            <sz val="14"/>
            <color indexed="81"/>
            <rFont val="Tahoma"/>
            <family val="2"/>
          </rPr>
          <t xml:space="preserve">
</t>
        </r>
      </text>
    </comment>
    <comment ref="C26" authorId="0" shapeId="0" xr:uid="{C5624248-98CF-4F2C-B0D2-2ECEB7E26236}">
      <text>
        <r>
          <rPr>
            <b/>
            <sz val="22"/>
            <color indexed="81"/>
            <rFont val="Calibri"/>
            <family val="2"/>
            <scheme val="minor"/>
          </rPr>
          <t xml:space="preserve">Sources:
</t>
        </r>
        <r>
          <rPr>
            <sz val="22"/>
            <color indexed="81"/>
            <rFont val="Calibri"/>
            <family val="2"/>
            <scheme val="minor"/>
          </rPr>
          <t xml:space="preserve">COAR 2018
COAR 2019
</t>
        </r>
      </text>
    </comment>
    <comment ref="C27" authorId="0" shapeId="0" xr:uid="{08913F35-86AD-4D91-BEE0-325E1D6AB88D}">
      <text>
        <r>
          <rPr>
            <b/>
            <sz val="20"/>
            <color indexed="81"/>
            <rFont val="Calibri"/>
            <family val="2"/>
            <scheme val="minor"/>
          </rPr>
          <t>Sources:</t>
        </r>
        <r>
          <rPr>
            <sz val="20"/>
            <color indexed="81"/>
            <rFont val="Calibri"/>
            <family val="2"/>
            <scheme val="minor"/>
          </rPr>
          <t xml:space="preserve">
COAR 2016
COAR 2018
COAR 2019
RAM 2018
RAM 2019
</t>
        </r>
      </text>
    </comment>
    <comment ref="C28" authorId="0" shapeId="0" xr:uid="{B0C279A9-1737-4531-8B1B-237A27FE5803}">
      <text>
        <r>
          <rPr>
            <b/>
            <sz val="20"/>
            <color indexed="81"/>
            <rFont val="Calibri"/>
            <family val="2"/>
            <scheme val="minor"/>
          </rPr>
          <t xml:space="preserve">Sources:
</t>
        </r>
        <r>
          <rPr>
            <sz val="20"/>
            <color indexed="81"/>
            <rFont val="Calibri"/>
            <family val="2"/>
            <scheme val="minor"/>
          </rPr>
          <t>COAR 2016 citing the 2012-2013 Child Labbour Survey</t>
        </r>
      </text>
    </comment>
    <comment ref="C29" authorId="0" shapeId="0" xr:uid="{972EC2D5-BB56-4C5C-92F8-8801F049DAEB}">
      <text>
        <r>
          <rPr>
            <b/>
            <sz val="20"/>
            <color indexed="81"/>
            <rFont val="Calibri"/>
            <family val="2"/>
            <scheme val="minor"/>
          </rPr>
          <t>Sources:</t>
        </r>
        <r>
          <rPr>
            <sz val="20"/>
            <color indexed="81"/>
            <rFont val="Calibri"/>
            <family val="2"/>
            <scheme val="minor"/>
          </rPr>
          <t xml:space="preserve">
COAR 2016
RAM 2019
Social Protection in Tajikistan, a Situation Analysis. UNICEF 2015
</t>
        </r>
      </text>
    </comment>
    <comment ref="C30" authorId="0" shapeId="0" xr:uid="{97AE7AC2-7E30-4F65-97C4-CEFE8AF02B82}">
      <text>
        <r>
          <rPr>
            <b/>
            <sz val="20"/>
            <color indexed="81"/>
            <rFont val="Calibri"/>
            <family val="2"/>
            <scheme val="minor"/>
          </rPr>
          <t>Sources:</t>
        </r>
        <r>
          <rPr>
            <sz val="20"/>
            <color indexed="81"/>
            <rFont val="Calibri"/>
            <family val="2"/>
            <scheme val="minor"/>
          </rPr>
          <t xml:space="preserve">
COAR 2017
COAR 2018
RAM 2018
RAM 2019</t>
        </r>
        <r>
          <rPr>
            <sz val="20"/>
            <color indexed="81"/>
            <rFont val="Tahoma"/>
            <family val="2"/>
          </rPr>
          <t xml:space="preserve">
</t>
        </r>
      </text>
    </comment>
    <comment ref="C31" authorId="0" shapeId="0" xr:uid="{03733E93-6EB8-47BD-B506-53480DB448EF}">
      <text>
        <r>
          <rPr>
            <b/>
            <sz val="20"/>
            <color indexed="81"/>
            <rFont val="Calibri"/>
            <family val="2"/>
            <scheme val="minor"/>
          </rPr>
          <t>Sources:</t>
        </r>
        <r>
          <rPr>
            <sz val="20"/>
            <color indexed="81"/>
            <rFont val="Calibri"/>
            <family val="2"/>
            <scheme val="minor"/>
          </rPr>
          <t xml:space="preserve">
COAR 2018
RAM 2018
RAM 2019
</t>
        </r>
      </text>
    </comment>
    <comment ref="C32" authorId="0" shapeId="0" xr:uid="{F6F38DC6-AC9E-4A55-9486-324D84B28B12}">
      <text>
        <r>
          <rPr>
            <b/>
            <sz val="20"/>
            <color indexed="81"/>
            <rFont val="Calibri"/>
            <family val="2"/>
            <scheme val="minor"/>
          </rPr>
          <t>Sources:</t>
        </r>
        <r>
          <rPr>
            <sz val="20"/>
            <color indexed="81"/>
            <rFont val="Calibri"/>
            <family val="2"/>
            <scheme val="minor"/>
          </rPr>
          <t xml:space="preserve">
COAR 2019
RAM 2019
</t>
        </r>
      </text>
    </comment>
    <comment ref="C33" authorId="0" shapeId="0" xr:uid="{AAB60B9F-7235-4C2C-84E7-DBF9ED875FB6}">
      <text>
        <r>
          <rPr>
            <b/>
            <sz val="20"/>
            <color indexed="81"/>
            <rFont val="Calibri"/>
            <family val="2"/>
            <scheme val="minor"/>
          </rPr>
          <t>Sources:</t>
        </r>
        <r>
          <rPr>
            <sz val="20"/>
            <color indexed="81"/>
            <rFont val="Calibri"/>
            <family val="2"/>
            <scheme val="minor"/>
          </rPr>
          <t xml:space="preserve">
Gender counts: Central Asia Sub-Regional Report: A quantitative assessment of gender inequality and its impact on children and adolescents, 2018. Burnet Institute and UNIC</t>
        </r>
        <r>
          <rPr>
            <sz val="20"/>
            <color indexed="81"/>
            <rFont val="Tahoma"/>
            <family val="2"/>
          </rPr>
          <t>EF.</t>
        </r>
      </text>
    </comment>
    <comment ref="C34" authorId="0" shapeId="0" xr:uid="{4FE7A261-B2DC-4B9A-A10F-B29A163F7466}">
      <text>
        <r>
          <rPr>
            <b/>
            <sz val="20"/>
            <color indexed="81"/>
            <rFont val="Calibri"/>
            <family val="2"/>
            <scheme val="minor"/>
          </rPr>
          <t>Sources:</t>
        </r>
        <r>
          <rPr>
            <sz val="20"/>
            <color indexed="81"/>
            <rFont val="Calibri"/>
            <family val="2"/>
            <scheme val="minor"/>
          </rPr>
          <t xml:space="preserve">
RAM 2019</t>
        </r>
      </text>
    </comment>
    <comment ref="C35" authorId="0" shapeId="0" xr:uid="{19DD3BF6-DCBD-420F-A15D-E2E8EDC07D84}">
      <text>
        <r>
          <rPr>
            <b/>
            <sz val="20"/>
            <color indexed="81"/>
            <rFont val="Calibri"/>
            <family val="2"/>
            <scheme val="minor"/>
          </rPr>
          <t>Sources:</t>
        </r>
        <r>
          <rPr>
            <sz val="20"/>
            <color indexed="81"/>
            <rFont val="Calibri"/>
            <family val="2"/>
            <scheme val="minor"/>
          </rPr>
          <t xml:space="preserve">
RAM 2019</t>
        </r>
      </text>
    </comment>
    <comment ref="C36" authorId="0" shapeId="0" xr:uid="{2D2110E5-3CF7-4535-B5FE-0C00F32AF7F6}">
      <text>
        <r>
          <rPr>
            <b/>
            <sz val="20"/>
            <color indexed="81"/>
            <rFont val="Calibri"/>
            <family val="2"/>
            <scheme val="minor"/>
          </rPr>
          <t>Sources:</t>
        </r>
        <r>
          <rPr>
            <sz val="20"/>
            <color indexed="81"/>
            <rFont val="Calibri"/>
            <family val="2"/>
            <scheme val="minor"/>
          </rPr>
          <t xml:space="preserve">
Adolescents Baseline Study, 2018
Children left Behind: The Impact of Labour Migration on Children Left Behind in Tajikistan, Samuel Hall Consulting, 2014
National Study on Adolescents and Youth: Assessment of needs and interests, Centre for Strategic Studies under the President of the Republic of Tajikistan, 2018
RAM 2019</t>
        </r>
        <r>
          <rPr>
            <sz val="20"/>
            <color indexed="81"/>
            <rFont val="Tahoma"/>
            <family val="2"/>
          </rPr>
          <t xml:space="preserve">
</t>
        </r>
      </text>
    </comment>
    <comment ref="C37" authorId="0" shapeId="0" xr:uid="{CE83CADC-5BA6-4867-8F85-972E79582D40}">
      <text>
        <r>
          <rPr>
            <b/>
            <sz val="20"/>
            <color indexed="81"/>
            <rFont val="Calibri"/>
            <family val="2"/>
            <scheme val="minor"/>
          </rPr>
          <t>Sources:</t>
        </r>
        <r>
          <rPr>
            <sz val="20"/>
            <color indexed="81"/>
            <rFont val="Calibri"/>
            <family val="2"/>
            <scheme val="minor"/>
          </rPr>
          <t xml:space="preserve">
RAM 2019</t>
        </r>
      </text>
    </comment>
    <comment ref="C38" authorId="0" shapeId="0" xr:uid="{30399386-3AD1-4AF1-A37A-A3B206C8514E}">
      <text>
        <r>
          <rPr>
            <b/>
            <sz val="20"/>
            <color indexed="81"/>
            <rFont val="Calibri"/>
            <family val="2"/>
            <scheme val="minor"/>
          </rPr>
          <t xml:space="preserve">Sources:
</t>
        </r>
        <r>
          <rPr>
            <sz val="20"/>
            <color indexed="81"/>
            <rFont val="Calibri"/>
            <family val="2"/>
            <scheme val="minor"/>
          </rPr>
          <t>SMQ 2019 Protection from Violence and Exploitation</t>
        </r>
      </text>
    </comment>
    <comment ref="C39" authorId="0" shapeId="0" xr:uid="{D748784D-28DB-44DE-918F-00CCFEEDFE89}">
      <text>
        <r>
          <rPr>
            <b/>
            <sz val="20"/>
            <color indexed="81"/>
            <rFont val="Tahoma"/>
            <family val="2"/>
          </rPr>
          <t xml:space="preserve">Sources:
</t>
        </r>
        <r>
          <rPr>
            <sz val="20"/>
            <color indexed="81"/>
            <rFont val="Tahoma"/>
            <family val="2"/>
          </rPr>
          <t>COAR 2018</t>
        </r>
        <r>
          <rPr>
            <sz val="9"/>
            <color indexed="81"/>
            <rFont val="Tahoma"/>
            <family val="2"/>
          </rPr>
          <t xml:space="preserve">
</t>
        </r>
      </text>
    </comment>
    <comment ref="C40" authorId="0" shapeId="0" xr:uid="{C2AF0BE5-64F1-40FC-A05B-3A77E753BE5B}">
      <text>
        <r>
          <rPr>
            <b/>
            <sz val="20"/>
            <color indexed="81"/>
            <rFont val="Calibri"/>
            <family val="2"/>
            <scheme val="minor"/>
          </rPr>
          <t>Sources:</t>
        </r>
        <r>
          <rPr>
            <sz val="20"/>
            <color indexed="81"/>
            <rFont val="Calibri"/>
            <family val="2"/>
            <scheme val="minor"/>
          </rPr>
          <t xml:space="preserve">
Adolescents Baseline Study, 2018
Briefing Note on Statelessness in Tajikistan UNHCR October 2018
Committee on the Rights of Children reviews reports of Tajikistan, 17 September 2017
DHS 2017
GoT reports
Parliamentary reports
Ministry of Internal Affairs of the Republic of Tajilistan 
Presentation of the Tajik delegation during 2nd Regional Conference on the Right to Legal Identity and Prevention of Statelessness organized by UNHCR in partnership with UNICEF, ESCAP and UNFPA. “Leaving no one behind at birth”, 5-6 September 2019, Nur-Sultan, Kazakhstan
Tajikistan SitAn 2019
Tajstat 
UNICEF Tajikistan website 
</t>
        </r>
      </text>
    </comment>
    <comment ref="C41" authorId="0" shapeId="0" xr:uid="{FE143530-E81A-4898-BE44-E853A0D4CE14}">
      <text>
        <r>
          <rPr>
            <b/>
            <sz val="20"/>
            <color indexed="81"/>
            <rFont val="Calibri"/>
            <family val="2"/>
            <scheme val="minor"/>
          </rPr>
          <t>Sources:</t>
        </r>
        <r>
          <rPr>
            <sz val="20"/>
            <color indexed="81"/>
            <rFont val="Calibri"/>
            <family val="2"/>
            <scheme val="minor"/>
          </rPr>
          <t xml:space="preserve">
SMQ 2019 Protection from Violence and Exploitation</t>
        </r>
      </text>
    </comment>
    <comment ref="C42" authorId="0" shapeId="0" xr:uid="{7C32E3C8-CA63-4A5C-9470-17A245FA5616}">
      <text>
        <r>
          <rPr>
            <b/>
            <sz val="20"/>
            <color indexed="81"/>
            <rFont val="Calibri"/>
            <family val="2"/>
            <scheme val="minor"/>
          </rPr>
          <t xml:space="preserve">Sources: 
</t>
        </r>
        <r>
          <rPr>
            <sz val="20"/>
            <color indexed="81"/>
            <rFont val="Calibri"/>
            <family val="2"/>
            <scheme val="minor"/>
          </rPr>
          <t>COAR 2016
COAR 2018
COAR 2019
RAM 2019
SMQ 2019 Equitable chance in life</t>
        </r>
      </text>
    </comment>
    <comment ref="C43" authorId="0" shapeId="0" xr:uid="{978720A5-AC52-4C2D-9527-AB7F6D76EE8B}">
      <text>
        <r>
          <rPr>
            <b/>
            <sz val="20"/>
            <color indexed="81"/>
            <rFont val="Calibri"/>
            <family val="2"/>
            <scheme val="minor"/>
          </rPr>
          <t>Sources:</t>
        </r>
        <r>
          <rPr>
            <sz val="20"/>
            <color indexed="81"/>
            <rFont val="Calibri"/>
            <family val="2"/>
            <scheme val="minor"/>
          </rPr>
          <t xml:space="preserve">
Adolescents Baseline Study 2018
COAR 2018
COAR 2019
RAM 2018
RAM 2019
</t>
        </r>
      </text>
    </comment>
    <comment ref="C44" authorId="0" shapeId="0" xr:uid="{4DC266D3-1B90-4308-A696-F970EEB72D76}">
      <text>
        <r>
          <rPr>
            <b/>
            <sz val="20"/>
            <color indexed="81"/>
            <rFont val="Calibri"/>
            <family val="2"/>
            <scheme val="minor"/>
          </rPr>
          <t xml:space="preserve">Sources:
</t>
        </r>
        <r>
          <rPr>
            <sz val="20"/>
            <color indexed="81"/>
            <rFont val="Calibri"/>
            <family val="2"/>
            <scheme val="minor"/>
          </rPr>
          <t>Ministry of Education and Science
RAM 2019</t>
        </r>
        <r>
          <rPr>
            <b/>
            <sz val="20"/>
            <color indexed="81"/>
            <rFont val="Calibri"/>
            <family val="2"/>
            <scheme val="minor"/>
          </rPr>
          <t xml:space="preserve">
</t>
        </r>
        <r>
          <rPr>
            <sz val="9"/>
            <color indexed="81"/>
            <rFont val="Tahoma"/>
            <family val="2"/>
          </rPr>
          <t xml:space="preserve">
</t>
        </r>
      </text>
    </comment>
    <comment ref="C45" authorId="0" shapeId="0" xr:uid="{7674F6DF-49FE-4C3F-BA27-BE7D53677BDE}">
      <text>
        <r>
          <rPr>
            <b/>
            <sz val="20"/>
            <color indexed="81"/>
            <rFont val="Calibri"/>
            <family val="2"/>
            <scheme val="minor"/>
          </rPr>
          <t xml:space="preserve">Sources:
</t>
        </r>
        <r>
          <rPr>
            <sz val="20"/>
            <color indexed="81"/>
            <rFont val="Calibri"/>
            <family val="2"/>
            <scheme val="minor"/>
          </rPr>
          <t xml:space="preserve">Adolescents Baseline Study, 2018
Labour Force Survey, 2016
Mapping the Vulnerable and Excluded Groups of adolescents and youth in Tajikistan, UNICEF 2017
Ministry of Education of the Republic of Tajikistan
SMQ 2019 Learn
World Bank and GIZ, Tajikistan Jobs, Skills, and Migration Survey, Dushanbe, 2013
</t>
        </r>
      </text>
    </comment>
    <comment ref="C46" authorId="0" shapeId="0" xr:uid="{A1EB3A96-67DF-4383-93C8-1CD668D4C12F}">
      <text>
        <r>
          <rPr>
            <b/>
            <sz val="20"/>
            <color indexed="81"/>
            <rFont val="Tahoma"/>
            <family val="2"/>
          </rPr>
          <t>Sources:</t>
        </r>
        <r>
          <rPr>
            <sz val="20"/>
            <color indexed="81"/>
            <rFont val="Tahoma"/>
            <family val="2"/>
          </rPr>
          <t xml:space="preserve">
Joint Sector Review Education Sector Synthesis Report 2017
Tajikistan SitAn 2019 
Vulnerability and Resilience Atlas 2018
</t>
        </r>
      </text>
    </comment>
    <comment ref="C47" authorId="0" shapeId="0" xr:uid="{C36DC2DE-620C-47D0-9A26-30A84816D0CD}">
      <text>
        <r>
          <rPr>
            <b/>
            <sz val="20"/>
            <color indexed="81"/>
            <rFont val="Tahoma"/>
            <family val="2"/>
          </rPr>
          <t>Sources:</t>
        </r>
        <r>
          <rPr>
            <sz val="20"/>
            <color indexed="81"/>
            <rFont val="Tahoma"/>
            <family val="2"/>
          </rPr>
          <t xml:space="preserve">
Assessment of the impact of social allowances on the quality of life of children living with HIV. Study report, UNICEF, August 2018
COAR 2018
DHS 2017
SMQ 2019 Survive and Thrive
Tajikistan SitAn 2019 
</t>
        </r>
      </text>
    </comment>
    <comment ref="C48" authorId="0" shapeId="0" xr:uid="{0DA8CCCF-7DD5-49A8-8B78-468B95336158}">
      <text>
        <r>
          <rPr>
            <b/>
            <sz val="20"/>
            <color indexed="81"/>
            <rFont val="Calibri"/>
            <family val="2"/>
            <scheme val="minor"/>
          </rPr>
          <t>Sources:</t>
        </r>
        <r>
          <rPr>
            <sz val="20"/>
            <color indexed="81"/>
            <rFont val="Calibri"/>
            <family val="2"/>
            <scheme val="minor"/>
          </rPr>
          <t xml:space="preserve">
COAR 2019
National Study on Adolescents and Youth: Assessment of needs and interests, Centre for Strategic Studies under the President of the Republic of Tajikistan, 2018
RAM 2019
State Prosecutor
Taleshi, M M. UNICEF policy brief, Adolescent and Youth Programming in Tajikistan
</t>
        </r>
      </text>
    </comment>
    <comment ref="C49" authorId="0" shapeId="0" xr:uid="{0CF1D153-55DD-40F9-911E-C5B5ACC102C9}">
      <text>
        <r>
          <rPr>
            <b/>
            <sz val="20"/>
            <color indexed="81"/>
            <rFont val="Calibri"/>
            <family val="2"/>
            <scheme val="minor"/>
          </rPr>
          <t>Sources:</t>
        </r>
        <r>
          <rPr>
            <sz val="20"/>
            <color indexed="81"/>
            <rFont val="Calibri"/>
            <family val="2"/>
            <scheme val="minor"/>
          </rPr>
          <t xml:space="preserve">
Adolescents Baseline Study, 2018
Gender counts: Central Asia Sub-Regional Report: A quantitative assessment of gender inequality and its impact on children and adolescents, 2018. Burnet Institute and UNICEF.
Tajikistan SitAn 
</t>
        </r>
      </text>
    </comment>
    <comment ref="C50" authorId="0" shapeId="0" xr:uid="{48066DE1-18A0-45CE-8E50-1D6D37F5CF94}">
      <text>
        <r>
          <rPr>
            <b/>
            <sz val="20"/>
            <color indexed="81"/>
            <rFont val="Tahoma"/>
            <family val="2"/>
          </rPr>
          <t>Sources:</t>
        </r>
        <r>
          <rPr>
            <sz val="20"/>
            <color indexed="81"/>
            <rFont val="Tahoma"/>
            <family val="2"/>
          </rPr>
          <t xml:space="preserve">
Adolescents Baseline Study, 2018</t>
        </r>
      </text>
    </comment>
    <comment ref="C51" authorId="0" shapeId="0" xr:uid="{D9787FBC-A507-451F-AED2-99E5D93E56A0}">
      <text>
        <r>
          <rPr>
            <b/>
            <sz val="20"/>
            <color indexed="81"/>
            <rFont val="Calibri"/>
            <family val="2"/>
            <scheme val="minor"/>
          </rPr>
          <t>Sources:</t>
        </r>
        <r>
          <rPr>
            <sz val="20"/>
            <color indexed="81"/>
            <rFont val="Calibri"/>
            <family val="2"/>
            <scheme val="minor"/>
          </rPr>
          <t xml:space="preserve">
Adolescents Baseline Study, 2018
Taleshi, M M. UNICEF policy brief, Adolescent and Youth Programming in Tajikistan
</t>
        </r>
      </text>
    </comment>
    <comment ref="C52" authorId="0" shapeId="0" xr:uid="{74D10084-1809-4BC8-9216-39D168ACC770}">
      <text>
        <r>
          <rPr>
            <b/>
            <sz val="20"/>
            <color indexed="81"/>
            <rFont val="Calibri"/>
            <family val="2"/>
            <scheme val="minor"/>
          </rPr>
          <t>Sources:</t>
        </r>
        <r>
          <rPr>
            <sz val="20"/>
            <color indexed="81"/>
            <rFont val="Calibri"/>
            <family val="2"/>
            <scheme val="minor"/>
          </rPr>
          <t xml:space="preserve">
DHS 2017
Impact of Child Marriage Global Synthesis Report, World Bank and International Centre for Research on Women, 2017
</t>
        </r>
      </text>
    </comment>
    <comment ref="C53" authorId="0" shapeId="0" xr:uid="{D7D68AD3-C3FA-4DC7-8AAD-E0FF5D744B97}">
      <text>
        <r>
          <rPr>
            <b/>
            <sz val="20"/>
            <color indexed="81"/>
            <rFont val="Tahoma"/>
            <family val="2"/>
          </rPr>
          <t>Sources:</t>
        </r>
        <r>
          <rPr>
            <sz val="20"/>
            <color indexed="81"/>
            <rFont val="Tahoma"/>
            <family val="2"/>
          </rPr>
          <t xml:space="preserve">
Labour Force Survey, 2017, TajStat</t>
        </r>
      </text>
    </comment>
    <comment ref="C54" authorId="0" shapeId="0" xr:uid="{C06B171A-52B0-402A-9A82-BFC170CBA5AC}">
      <text>
        <r>
          <rPr>
            <b/>
            <sz val="20"/>
            <color indexed="81"/>
            <rFont val="Tahoma"/>
            <family val="2"/>
          </rPr>
          <t>Sources:</t>
        </r>
        <r>
          <rPr>
            <sz val="20"/>
            <color indexed="81"/>
            <rFont val="Tahoma"/>
            <family val="2"/>
          </rPr>
          <t xml:space="preserve">
SQM 2019 Cross-cutting</t>
        </r>
      </text>
    </comment>
    <comment ref="C55" authorId="0" shapeId="0" xr:uid="{864F8FC9-2C1E-41C9-A8A5-EFFC70A41A52}">
      <text>
        <r>
          <rPr>
            <b/>
            <sz val="20"/>
            <color indexed="81"/>
            <rFont val="Tahoma"/>
            <family val="2"/>
          </rPr>
          <t>Sources:</t>
        </r>
        <r>
          <rPr>
            <sz val="20"/>
            <color indexed="81"/>
            <rFont val="Tahoma"/>
            <family val="2"/>
          </rPr>
          <t xml:space="preserve">
SMQ 2019 Equitable chance in life</t>
        </r>
      </text>
    </comment>
    <comment ref="C56" authorId="0" shapeId="0" xr:uid="{3F059DE2-B54B-45A7-A038-BD0513505EE0}">
      <text>
        <r>
          <rPr>
            <b/>
            <sz val="20"/>
            <color indexed="81"/>
            <rFont val="Tahoma"/>
            <family val="2"/>
          </rPr>
          <t>Sources:</t>
        </r>
        <r>
          <rPr>
            <sz val="20"/>
            <color indexed="81"/>
            <rFont val="Tahoma"/>
            <family val="2"/>
          </rPr>
          <t xml:space="preserve">
COAR 2016
COAR 2017
Keeping our promise to children: an agenda for Action, UNICEF, August 2013
Official damage assessment reports (National DRR Strategy 2019-2030)
UNISDR
</t>
        </r>
      </text>
    </comment>
    <comment ref="C57" authorId="0" shapeId="0" xr:uid="{55C2D137-3B7F-47BD-8000-FC2609206867}">
      <text>
        <r>
          <rPr>
            <b/>
            <sz val="20"/>
            <color indexed="81"/>
            <rFont val="Tahoma"/>
            <family val="2"/>
          </rPr>
          <t>Sources:</t>
        </r>
        <r>
          <rPr>
            <sz val="20"/>
            <color indexed="81"/>
            <rFont val="Tahoma"/>
            <family val="2"/>
          </rPr>
          <t xml:space="preserve">
Situation in the Labour Market in the Republic of Tajikistan, TajStat 2016                                 Vulnerability and Resilience Atlas 2018
Briefing Note for countries on the 2018 Statistical Update: Tajikistan, UNDP
DHS 2017
Ministry of Health and Social Protection
Trends in maternal mortality : 1990 to 2015: estimates by WHO, UNICEF, UNFPA, World Bank Group and UN Population Division
World Bank, 2019
World Population Review 2019</t>
        </r>
        <r>
          <rPr>
            <sz val="9"/>
            <color indexed="81"/>
            <rFont val="Tahoma"/>
            <family val="2"/>
          </rPr>
          <t xml:space="preserve">
</t>
        </r>
      </text>
    </comment>
    <comment ref="C58" authorId="0" shapeId="0" xr:uid="{58B2CC7B-85EA-4EFA-B0D6-5A47F2B154FA}">
      <text>
        <r>
          <rPr>
            <b/>
            <sz val="20"/>
            <color indexed="81"/>
            <rFont val="Tahoma"/>
            <family val="2"/>
          </rPr>
          <t>Sources:</t>
        </r>
        <r>
          <rPr>
            <sz val="20"/>
            <color indexed="81"/>
            <rFont val="Tahoma"/>
            <family val="2"/>
          </rPr>
          <t xml:space="preserve">
World Bank, 2019</t>
        </r>
      </text>
    </comment>
    <comment ref="C59" authorId="0" shapeId="0" xr:uid="{0946C58C-E915-4444-BE10-48F6C23FF1C1}">
      <text>
        <r>
          <rPr>
            <b/>
            <sz val="20"/>
            <color indexed="81"/>
            <rFont val="Tahoma"/>
            <family val="2"/>
          </rPr>
          <t>Sources:</t>
        </r>
        <r>
          <rPr>
            <sz val="20"/>
            <color indexed="81"/>
            <rFont val="Tahoma"/>
            <family val="2"/>
          </rPr>
          <t xml:space="preserve">
Assessment of the needs of vulnerable people for services at community level was conducted with the participation of 1.272 respondents affected by migration within the framework of the EU-funded project "Human Development Support Programme II" in Qubodiyon, Shahriston, istaravshan during the period 2015-2018
Children left Behind: The Impact of Labour Migration on Children Left Behind in Tajikistan, Samuel Hall Consulting, 2014
Data on migration disagregated by age, Tajikistan 2017. Government of Tajikistan
Impact of Lanor migration on Children left behind in Tajikistan, UNICEF, 2011
Labour Force Survey, 2016
"Martin, F.S. Zulaika, G. Who Cares for Children? A Descriptive Study of Care-Related Data Available Through Global Household Surveys and How These Could Be Better Mined to Inform Policies and Services to Strengthen Family Care. Global Social Welfare, Volume 3, June 2016"
Protecting Children Affected by Migration in Southeast, South and Central Asia: Baseline Assessment (2018). The Assessment was commissioned by the Save the Children and co-funded by the EU and UNICEF, September-October 2018
Save the children, EU, UNICEF
Tajikistan Country Gender Assessment, Asian Development Bank, 2016</t>
        </r>
        <r>
          <rPr>
            <sz val="9"/>
            <color indexed="81"/>
            <rFont val="Tahoma"/>
            <family val="2"/>
          </rPr>
          <t xml:space="preserve">
</t>
        </r>
      </text>
    </comment>
    <comment ref="C60" authorId="0" shapeId="0" xr:uid="{8B6273B9-7D6F-4193-B5CB-6C82A3771B7E}">
      <text>
        <r>
          <rPr>
            <b/>
            <sz val="20"/>
            <color indexed="81"/>
            <rFont val="Tahoma"/>
            <family val="2"/>
          </rPr>
          <t xml:space="preserve">Sources:
</t>
        </r>
        <r>
          <rPr>
            <sz val="20"/>
            <color indexed="81"/>
            <rFont val="Tahoma"/>
            <family val="2"/>
          </rPr>
          <t>Briefing note for countries on the 2019 Human Development Report Tajikistan
Glass Half Full: Poverty Diagnostic of Water Supply, Sanitation, and Hygiene Conditions in Tajikistan 2017
Tajikistan SitAn 2019
Tajstat 
Vulnerability and Resilience Atlas 2018</t>
        </r>
        <r>
          <rPr>
            <b/>
            <sz val="9"/>
            <color indexed="81"/>
            <rFont val="Tahoma"/>
            <family val="2"/>
          </rPr>
          <t xml:space="preserve">
</t>
        </r>
        <r>
          <rPr>
            <sz val="9"/>
            <color indexed="81"/>
            <rFont val="Tahoma"/>
            <family val="2"/>
          </rPr>
          <t xml:space="preserve">
</t>
        </r>
      </text>
    </comment>
    <comment ref="C61" authorId="0" shapeId="0" xr:uid="{D2C8B11C-E519-447B-BF12-96C2AC3A71AF}">
      <text>
        <r>
          <rPr>
            <b/>
            <sz val="20"/>
            <color indexed="81"/>
            <rFont val="Tahoma"/>
            <family val="2"/>
          </rPr>
          <t>Sources:</t>
        </r>
        <r>
          <rPr>
            <sz val="20"/>
            <color indexed="81"/>
            <rFont val="Tahoma"/>
            <family val="2"/>
          </rPr>
          <t xml:space="preserve">
SMQ 2019 Change strategies</t>
        </r>
      </text>
    </comment>
    <comment ref="C62" authorId="0" shapeId="0" xr:uid="{C61356FC-53F7-4631-9846-C7EC1866A138}">
      <text>
        <r>
          <rPr>
            <b/>
            <sz val="20"/>
            <color indexed="81"/>
            <rFont val="Tahoma"/>
            <family val="2"/>
          </rPr>
          <t>Sources:</t>
        </r>
        <r>
          <rPr>
            <sz val="20"/>
            <color indexed="81"/>
            <rFont val="Tahoma"/>
            <family val="2"/>
          </rPr>
          <t xml:space="preserve">
SMQ 2019 Change strategies</t>
        </r>
      </text>
    </comment>
    <comment ref="C63" authorId="0" shapeId="0" xr:uid="{F2EBC0A5-DA33-47E4-8E79-1CC4A3336740}">
      <text>
        <r>
          <rPr>
            <b/>
            <sz val="20"/>
            <color indexed="81"/>
            <rFont val="Tahoma"/>
            <family val="2"/>
          </rPr>
          <t xml:space="preserve">Sources:
</t>
        </r>
        <r>
          <rPr>
            <sz val="20"/>
            <color indexed="81"/>
            <rFont val="Tahoma"/>
            <family val="2"/>
          </rPr>
          <t>SMQ 2019 Change strategies</t>
        </r>
      </text>
    </comment>
    <comment ref="C64" authorId="0" shapeId="0" xr:uid="{387E4D21-82F5-473A-A94A-39A1934CF97B}">
      <text>
        <r>
          <rPr>
            <b/>
            <sz val="20"/>
            <color indexed="81"/>
            <rFont val="Tahoma"/>
            <family val="2"/>
          </rPr>
          <t>Sources:</t>
        </r>
        <r>
          <rPr>
            <sz val="20"/>
            <color indexed="81"/>
            <rFont val="Tahoma"/>
            <family val="2"/>
          </rPr>
          <t xml:space="preserve">
SMQ 2019 Change strategies</t>
        </r>
      </text>
    </comment>
    <comment ref="C65" authorId="0" shapeId="0" xr:uid="{A014046A-B3B8-40AF-93A4-5F84562DEDFD}">
      <text>
        <r>
          <rPr>
            <b/>
            <sz val="20"/>
            <color indexed="81"/>
            <rFont val="Tahoma"/>
            <family val="2"/>
          </rPr>
          <t>Sources:</t>
        </r>
        <r>
          <rPr>
            <sz val="20"/>
            <color indexed="81"/>
            <rFont val="Tahoma"/>
            <family val="2"/>
          </rPr>
          <t xml:space="preserve">
SMQ 2019 Change strategies</t>
        </r>
      </text>
    </comment>
    <comment ref="C66" authorId="0" shapeId="0" xr:uid="{61C44020-C233-4E3D-A52E-70E599B1D0FC}">
      <text>
        <r>
          <rPr>
            <b/>
            <sz val="20"/>
            <color indexed="81"/>
            <rFont val="Tahoma"/>
            <family val="2"/>
          </rPr>
          <t xml:space="preserve">Sources:
</t>
        </r>
        <r>
          <rPr>
            <sz val="20"/>
            <color indexed="81"/>
            <rFont val="Tahoma"/>
            <family val="2"/>
          </rPr>
          <t>SMQ 2019 Change strategies</t>
        </r>
      </text>
    </comment>
    <comment ref="C67" authorId="0" shapeId="0" xr:uid="{7AD0F73D-3C3E-49AE-B755-F22966C5C243}">
      <text>
        <r>
          <rPr>
            <b/>
            <sz val="20"/>
            <color indexed="81"/>
            <rFont val="Tahoma"/>
            <family val="2"/>
          </rPr>
          <t>Sources:</t>
        </r>
        <r>
          <rPr>
            <sz val="20"/>
            <color indexed="81"/>
            <rFont val="Tahoma"/>
            <family val="2"/>
          </rPr>
          <t xml:space="preserve">
SMQ 2019 Change strategies</t>
        </r>
      </text>
    </comment>
  </commentList>
</comments>
</file>

<file path=xl/sharedStrings.xml><?xml version="1.0" encoding="utf-8"?>
<sst xmlns="http://schemas.openxmlformats.org/spreadsheetml/2006/main" count="4503" uniqueCount="985">
  <si>
    <t>Year</t>
  </si>
  <si>
    <t>Area</t>
  </si>
  <si>
    <t>Indicator</t>
  </si>
  <si>
    <t>Data source</t>
  </si>
  <si>
    <t>UNICEF or other</t>
  </si>
  <si>
    <t>Dis Sex</t>
  </si>
  <si>
    <t>Dis Age</t>
  </si>
  <si>
    <t>Dis Urb/Rural</t>
  </si>
  <si>
    <t>Cross-referenced w/ RAM</t>
  </si>
  <si>
    <t>Comment</t>
  </si>
  <si>
    <t>Child Protection</t>
  </si>
  <si>
    <t>Alternative Care</t>
  </si>
  <si>
    <t>The number of children aged 0-4 residing in baby homes icreased by 25% from 245 in 2014 to 309 in 2015</t>
  </si>
  <si>
    <t>COAR 2016</t>
  </si>
  <si>
    <t>UNICEF</t>
  </si>
  <si>
    <t>No</t>
  </si>
  <si>
    <t>Yes</t>
  </si>
  <si>
    <t>No RAM for 2016</t>
  </si>
  <si>
    <t>Child Labour</t>
  </si>
  <si>
    <t xml:space="preserve">Children are expected to contribute to earning income to help families: 23.3% of children or 522,000 children aged 5-17 were working in 2013.  The survey found that 68.7% of girls aged 5–17 were involved in unpaid household services (household chores) compared with 55.8 % for boys of the same age. </t>
  </si>
  <si>
    <t>COAR 2016 citing the 2012-2013 Child Labour Survey</t>
  </si>
  <si>
    <t>Social Protection</t>
  </si>
  <si>
    <t>In 2016, 25,178 childern received a disability pension</t>
  </si>
  <si>
    <t>This figure only covers children with disabilities who are registered and are therefore eligible for state support</t>
  </si>
  <si>
    <t>Early childhood Education</t>
  </si>
  <si>
    <t>A campaign to promote early childhood education (ECE) was lauched nationwide featuring a locally designed animation programme aimed at reaching 70 % of children 3-6 years of age.</t>
  </si>
  <si>
    <t xml:space="preserve">This animation is the product of a collaboration that took place over several years with the Ministry of Education and Science (MoES), USAID and the Open
Society Institute. </t>
  </si>
  <si>
    <t>Adolescent participation</t>
  </si>
  <si>
    <t xml:space="preserve">500 adolescent girls and boys benefited from life-skills learning and creative and practical opportunities to contribute to social cohesion qnd conflict prevention qnd to promote inter-ethnic dialogue in Sughd Region, near the border with Kyrgyzstan. </t>
  </si>
  <si>
    <t xml:space="preserve">With funding from the Government of the United Kingdom and the United Nations Peacebuilding Fund (PBF), working with local authorities and a local NGO. </t>
  </si>
  <si>
    <t>Right to education</t>
  </si>
  <si>
    <t xml:space="preserve">More than 70 % of children with disabilities do not enjoy their right to education. 26% of CwD receive formal education, out of whom 40% still attend special segregated schools. </t>
  </si>
  <si>
    <t xml:space="preserve">COAR 2016 (p.25) refers to EMIS data for 2015-2016 on basic education coverage that is disaggregated. </t>
  </si>
  <si>
    <t>Inclusive education training</t>
  </si>
  <si>
    <t>140 faculty of the Tajik State Pedagogical University and the Rasht Pedagogical Institute can apply active learning and innovative teaching techniques with future schoolteachers. Cohorts of teachers were also trained on inclusive education and student-centred approaches. A network of 60 teachers skilled on inclusive education was established in GBAO.</t>
  </si>
  <si>
    <t xml:space="preserve">In 2016, of 2,696 children (1,146 girls and 1,550 boys) identified as at risk of dropping out in 50 schools in targeted districts, only 0.7% dropped out. </t>
  </si>
  <si>
    <t>Does not apply</t>
  </si>
  <si>
    <t xml:space="preserve">To generate evidence for a possible
scale-up of the ECE model, UNICEF commissioned documentation of the model. </t>
  </si>
  <si>
    <t xml:space="preserve"> 1.9 per cent of primary school-age children (7–10 years old) and 5.6 per cent of lower secondary-age children (11–15 years old) were out of school. In lower secondary, the rate for girls was 9.1 per cent, compared with 2.4 per cent for boys. </t>
  </si>
  <si>
    <t>UNESCO</t>
  </si>
  <si>
    <t>Girls and children with disabilities, as well as children in conflict with the law, make up most of the children who are out of school. Continuing efforts started in 2015 to improve indicators on drop-outs and absenteeism in the EMIS, UNICEF enhanced the capacity of education departments in all 68 districts of Tajikistan to generate and use data. Moreover,158 education economists and statisticians trained at the district level (69 female and 89 male) are expected to conduct cascade training covering all schools in their own districts beginning in 2017.</t>
  </si>
  <si>
    <t>Health</t>
  </si>
  <si>
    <t>Immunization</t>
  </si>
  <si>
    <t>UNICEF Tajikistan contributed to more than 90% immunization coverage for all antigens</t>
  </si>
  <si>
    <t>With support from Japan, the Russian Federation and the United States Agency for International Development (USAID) and working closely with the Ministry of Health.</t>
  </si>
  <si>
    <t>Nutrition</t>
  </si>
  <si>
    <t>210,720 children in 33 districts received sprinkles for 60 days every 60 months</t>
  </si>
  <si>
    <t>95, 749 pregnant women in 35 districts received iron and folic acid tablets</t>
  </si>
  <si>
    <t>A communication campaign reached 125,000 mothers and 3,500 health workers through 10,000 copies of 'Breastfeeding is a Key for Sustainable Development'</t>
  </si>
  <si>
    <t>Campaign run by the MoHSP and UNICEF</t>
  </si>
  <si>
    <t>Increase in iodized salt usage in households: example : More households were using salt in Rasht Valley in 2016 compared to 2015 (from 17% to 59 %)</t>
  </si>
  <si>
    <t>150 MoHSP heath professionals received training on essential baby care in 2016</t>
  </si>
  <si>
    <t>Training provided by UNICEF, the German Development Agency, the NGO LDS Charities and USAID</t>
  </si>
  <si>
    <t>Humanitarian Assistance</t>
  </si>
  <si>
    <t>Natural Disasters</t>
  </si>
  <si>
    <t>3, 830 affected persons received support (2, 165 directly, 1, 665 indirectly), including approximately 317 school-aged girls and 374 school-aged boys, 167 preschool girls and 218 preschool boys</t>
  </si>
  <si>
    <t xml:space="preserve">UNICEF provided critical relief and response activities, focusing on education, child protection and WASH, for earthquake-affected populations in the GBAO after a powerful earthquake hit the region in December 2015 (652 displaced person out of more than 4, 000 affected), causing significant damage to infrastructure, including schools. </t>
  </si>
  <si>
    <t>1.313 students in Rushan schools benefited from improved access to appropriately designed latrines</t>
  </si>
  <si>
    <t xml:space="preserve">5, 500 people were affected by flash floods and mudflows in eight districts countrywide. 140 houses were fully or partially damaged in two districts. </t>
  </si>
  <si>
    <t xml:space="preserve">UNICEF Tajikistan addressed the most critical needs (WASH, Health, Food and non-food needs) of the affected populations through a coordinated response with the support of the Government. </t>
  </si>
  <si>
    <t xml:space="preserve">Temporary learning classes in Rasht district served 203 children (96 boys and 107 girls) after a earthquake hit the district in 2016. </t>
  </si>
  <si>
    <t xml:space="preserve">UNICEF, The MoES, the Committee on Emergency Situations and the local education authorities established temporary learning classes and provided basic school supplies to ensure continuity of education for children at the local schools affected. </t>
  </si>
  <si>
    <t xml:space="preserve">1.9 million children aged 1-9 yearswere vaccinated through the measles and rubella initiatives </t>
  </si>
  <si>
    <t>COAR 2017</t>
  </si>
  <si>
    <t>No RAM for 2017</t>
  </si>
  <si>
    <t>Collaboration of UNICEF and WHO</t>
  </si>
  <si>
    <t>28 national and oblast immunization and health managers were provided training and supplies to be better prepared for any importation of wild poliovirus</t>
  </si>
  <si>
    <t>Juvenile Justice</t>
  </si>
  <si>
    <t>10 new judge master trainers and 10 new police master trainers (3 women and 17 men) were trained on child-friendly law enforcement and justice</t>
  </si>
  <si>
    <t>Many of these children live in border areas adjacent to Kyrgystan and are of diverse ethnic backgrounds.</t>
  </si>
  <si>
    <t xml:space="preserve">20 new prosecutors (3 women and 17 men) enhanced their capacities on justice for children and are now better equipped to deliver child-friendly justice. </t>
  </si>
  <si>
    <t>Under a partnership between UNICEF and the Union of Lawyers of Tajikistan, 18
practicing lawyers (4 women and 14 men) were capacitated in the area of child rights protection</t>
  </si>
  <si>
    <t xml:space="preserve">UNICEF supported the Ministry of Justice to deliver a three-day, tailor-made orientation on child rights and child protection to 11 mid-level officials (four women and seven men) from various ministries. </t>
  </si>
  <si>
    <t xml:space="preserve">A total of 143 children (29 girls and 114 boys) who had committed minor offences were diverted from the criminal justice system to six district centres for additional education and one rehabilitation centre in Sughd region between January and November. </t>
  </si>
  <si>
    <t>24 professionals (para-social workers, centre for additional education directors and child rights units officers (15 women and 9 men) increased their knowledge on social work and children in conflict with the law.</t>
  </si>
  <si>
    <t>Early Childhood Education</t>
  </si>
  <si>
    <t>800 additional girls and boys were able to access ECE</t>
  </si>
  <si>
    <t>National data masks disparities in access to
and quality of education for preschool-age girls, girls with disabilities, girls from minority ethnic
communities and adolescent girls in rural areas.</t>
  </si>
  <si>
    <t>Gender Equality</t>
  </si>
  <si>
    <t>The enrolment of girls in compulsory education has steadily improved in recent years: the 2017 Joint Sector Review found a net enrolment rate of 95 per cent, with an overall gender parity index of 0.915 for all levels of education</t>
  </si>
  <si>
    <t>More gender-equitable access has been achieved for preschool education, with the gender
parity index rising from 0.803 in 2016 to 0.819 in 2017</t>
  </si>
  <si>
    <t>The Maternal and Child Health Handbook reached 45,000 women who are pregnant and living in the most deprived districts.</t>
  </si>
  <si>
    <t>UNICEF provided education-related emergency supplies, including temporary learning classes and basic school supplies,to ensure the continuity of education for 56 primary school children (30 girls and 24 boys) in Qaranliq village in Laksh District, which was
affected by an earthquake of magnitude 5.9 on the Richter scale on 5 May 2017</t>
  </si>
  <si>
    <t>UNICEF provided critical WASH-related emergency supplies to 105 affected families –
that is, to 607 people, including 294 children (128 girls and 166 boys) – following the
June mudflow and flood in Amondara village, Panjakent District.</t>
  </si>
  <si>
    <t>UNICEF delivered WASH-related emergency supplies to Ayni District to meet the
immediate needs of 152 people, including 62 children (32 girls and 30 boys) who were
seriously affected by the July mudflow</t>
  </si>
  <si>
    <t>UNICEF provided an Emergency Health Kit (IEHK2011) from its emergency stocks to
meet the public health needs of 170 people, including 102 children (55 girls and 47
boys), who were seriously affected by flooding and mudflow in Darvoz District in July</t>
  </si>
  <si>
    <t>Survive and Thrive</t>
  </si>
  <si>
    <t>Child health</t>
  </si>
  <si>
    <t>Number of PHC workers with improved Inter-Personal Communication skills on proper Child Health and Nutrition Care: 523 in 2017</t>
  </si>
  <si>
    <t>RAM 2018</t>
  </si>
  <si>
    <t>Other</t>
  </si>
  <si>
    <t>Neonatal mortality was reduced from 22 per 1,000 live birhts in 2013 to an estimated 20 per 1,000 in 2017 (target is 16 by 2020)</t>
  </si>
  <si>
    <t xml:space="preserve">                                     </t>
  </si>
  <si>
    <t xml:space="preserve"> Does not appply</t>
  </si>
  <si>
    <t>Child mortality decreased from 48 per 1,000 in 2013 to 43 in 2017 (target is 25 by 2020)</t>
  </si>
  <si>
    <t>COAR 2018</t>
  </si>
  <si>
    <t>Prevalence of wasting in children under five decreased from 10 to 3 in 2017 (target was 7 in 2018)</t>
  </si>
  <si>
    <t>MICS/DHS or other national survey</t>
  </si>
  <si>
    <t>According to RAM target is fully acheived</t>
  </si>
  <si>
    <t>Prevalence of stunting in children under five decreased from 26 (per 1,000?) in 2012 to 21 (per 1,000?) in 2017 (target is 20 by 2018)</t>
  </si>
  <si>
    <t>COAR 2018 citing DHS 2017</t>
  </si>
  <si>
    <t xml:space="preserve"> Content from RAM : Malnutrition is still widespread with a quarter of children stunted and 10 per cent wasted (according to DHS 2012). Four per cent suffer from Severe Acute Malnutrition (SAM) though, according to MoHSP service statistics, only 204 children were admitted for treatment in the first nine months of 2016. </t>
  </si>
  <si>
    <t>Number of underweight children under five fell from 12 (per 1,000?) in 2012 to 6 (per 1,000?) 2017 (target is 7 by 2018)</t>
  </si>
  <si>
    <t>About 45,000 women and 45,000 newborns benefitted from continuous quality improvementand independent data
verification interventions in 2018</t>
  </si>
  <si>
    <t>61 % of last births were followed with a postnatal check-up by skilled health providers within one week after delivery</t>
  </si>
  <si>
    <t>Target is 80% by 2018</t>
  </si>
  <si>
    <t xml:space="preserve">Level of anemia among children aged 6-59 months decreased from 29% in 2009 to 26% in 2017 </t>
  </si>
  <si>
    <t>Target is 25% by 2018</t>
  </si>
  <si>
    <t>Prevalence of anemia among women of reproductive age: 26% in 2017</t>
  </si>
  <si>
    <t>Target is 16% by 2018</t>
  </si>
  <si>
    <t xml:space="preserve">UNICEF supported a full-scale dissemination of the mother and child health handbook in 16 districts, reaching over 45,000 women who were pregnant. </t>
  </si>
  <si>
    <t>56% of districts adopted the MCH handbook</t>
  </si>
  <si>
    <t>Number of district Maternity and Newborn Units which passed accreditation standard and maintained the status: 11</t>
  </si>
  <si>
    <t>Evaluation</t>
  </si>
  <si>
    <t>Target is 20 by 2020</t>
  </si>
  <si>
    <t xml:space="preserve">10% of maternities and children's hospitals have functional internal infection control mechanisms in place </t>
  </si>
  <si>
    <t>target  is 60% by 2020</t>
  </si>
  <si>
    <t>10% of districts are regularly implementing BABIES matrix</t>
  </si>
  <si>
    <t xml:space="preserve">Share of budget requirement for vaccines and related devices covered by the government : 22% in 2017 </t>
  </si>
  <si>
    <t>Target is 50% by 2019</t>
  </si>
  <si>
    <t>Between January and August, over 290,000 children benefitted from vaccines; 37,855 children with diarrhoea benefitted from oral rehydration salt and ainc; and 126,128 children diagnosed with acute respiratory infections (including pneumonia cases) were treated with integrated management of childhood illnesses drugs.</t>
  </si>
  <si>
    <t xml:space="preserve">Capacity building of 126 health managers, 174 family doctors and 2,948 vaccinators benefitted 63,000 children across the country. </t>
  </si>
  <si>
    <t xml:space="preserve"> UNICEF support ensured the smooth introduction of IPV and a resultant increase in IPV coverage from 66 percent to 85 percent, between JuneSeptember 2018</t>
  </si>
  <si>
    <t>UNICEF trained more than 450 health staff across the country on the integrated management of acute malnutrition guidelines. The improved capacity of health
workers and active case-finding resulted in a 51 per cent increase in the admission of severe and acute malnourished children to treatment between the second and third quarter of 2018.</t>
  </si>
  <si>
    <t xml:space="preserve"> 2,772 children benefitted from UNICEF-supported severe acute malnutrition treatment in 2018.</t>
  </si>
  <si>
    <t>More than 79,000 children in 12 districts benefited from micronutrient powder for sixty days every six months in 2018. Over 83,000 women who were pregnant in 35 districts received iron and folic acid tablets as part of their antenatal care at primary health care level while 2,593 severe acute malnourished inpatient children were treated with therapeutic food to recovery.</t>
  </si>
  <si>
    <t>44.4% of HIV positive pregnant women  received antiretrovirals to reduce the risk of mother-to-child transmission of HIV during the last 12 months</t>
  </si>
  <si>
    <t>Target is 80% by 2019</t>
  </si>
  <si>
    <t>The number of children living with HIV to access social services increased from 63 percent in 2015 to 75 percent in 2018.</t>
  </si>
  <si>
    <t>844 children screened for development delay between July and November 2018, 15 children with developmental delays were referred for expert consultation; five of them were enrolled in rehabilitation programme.</t>
  </si>
  <si>
    <t>Adolescent health</t>
  </si>
  <si>
    <t>320 school psychologists, 200 primary
health care personnel and other relevant staff in pilot regions of the country (Sughd province and three Districts of Republican Subordination districts) were enabled to provide adolescent mental health services with an expected outreach to 43,000 adolescents.</t>
  </si>
  <si>
    <t>Preschool education</t>
  </si>
  <si>
    <t>Net enrolment ratio in preprimary edication, children aged 36-71 months (UNDAF indicator) : 10% girls, 12% boys (data from 2014)</t>
  </si>
  <si>
    <t>Target is 25% by 2020</t>
  </si>
  <si>
    <t>Proportion of children enrolled in preschool education : 12.5 percent of children aged 3-6 years (122,241 of whom 54,576 are girls)</t>
  </si>
  <si>
    <t xml:space="preserve">COAR 2018 - citing MoES data </t>
  </si>
  <si>
    <t>UNICEF Tajikistan continued its partnership with the Ministry of Education and Science, which resulted in enrolment of 1,187 children of age four to six (574 girls),
representing diverse ethnic backgrounds (Tajik, Uzbek, Kyrgyz, Russian and Tatar) in 15 early childhood education centres in five targeted border districts within the Sughd Region of Tajikistan</t>
  </si>
  <si>
    <t xml:space="preserve">UNICEF Tajikistan supported the Institute for Education Development and the In-Service Teacher Training Institute to design and deliver a multilingual education and peacebuilding programme in Uzbek, Kyrgyz and Tatar, which allowed 935 ethnic minority children to start their first learning experience in their mother tongue. These children represent 12 per cent of total ethnic minority children enrolled in early childhood education in the Sughd Region and 7.9 per cent of the total ethnic minority children enrolled in early childhood education across the country. </t>
  </si>
  <si>
    <t>Inclusive education</t>
  </si>
  <si>
    <t xml:space="preserve">184 children (84 girls) with disabilities (2.8 % out of 6,584 CwD including 2.611 girls) benefited from a school-based inclusive-education model in order to attend mainstream school with their peers. </t>
  </si>
  <si>
    <t>The programme was developed in partnership wth the MoES and the In-service Teacher Training Institute and with implementation, the proportion of CwD enrolled in inclusive education is expected to increase by 40 percent by 2020.</t>
  </si>
  <si>
    <t>Competency-based education</t>
  </si>
  <si>
    <t xml:space="preserve">A resource pack on competence-based learning was completed with a focus on key
peacebuilding skills. During 2018, 4,971 children (2,393 girls) and adolescents in five districts enhanced their competencies in problem-solving, creativity and innovation, critical thinking and goal setting through work with student councils. About 140 teachers and local education officials are commissioned to deliver this gender-sensitive and equity-focused model. </t>
  </si>
  <si>
    <t>Adolescent education</t>
  </si>
  <si>
    <t xml:space="preserve">Through PESHSAF (UPSHIFT) social innovation curriculum at the adolescent innovation labs, 2,780 adolescent girls and boys acquired skills and developed their own innovative solutions to social problems in their communities. </t>
  </si>
  <si>
    <t xml:space="preserve">By 2020, UNICEF Tajikistan aims to establish adolescent innovation labs in every centre for additional education and youth centre in Tajikistan, building 21st century skills of up to 30,000 adolescents and youth every year. </t>
  </si>
  <si>
    <t>preschool education</t>
  </si>
  <si>
    <t xml:space="preserve">88% of three to six years old children do not have access to early childhood education. </t>
  </si>
  <si>
    <t>Children with Disabilities</t>
  </si>
  <si>
    <t xml:space="preserve">The enrolment of children with disabilities in formal education increased by five percent over the last years, with the total of 6,584 children (2,611 girls) in Grades one to 11 in 2017-2018 school year, which is about 25% of officially registered children with disabilities. </t>
  </si>
  <si>
    <t>EMIS data</t>
  </si>
  <si>
    <t>Transition rates to upper secondary education : 76% of girls and 80% of boys transition to upper secondary education nationally</t>
  </si>
  <si>
    <t xml:space="preserve">There are significant regional disparities: transition rates of girls in the GBAO are significantly higher (95%) than in Districts of Republican Subordination (56.2%). UNDAF target is 80% by 2020. </t>
  </si>
  <si>
    <t>Juvenile justice</t>
  </si>
  <si>
    <t>60 newly-appointed judges and 20 prosecutors gained acumen in child justice and child psychology. To ensure training institutions of law enforcement agencies have in-house capacity to carry out training on justice for children, 10 judges, 10 police officers and five prosecutors were trained as master trainers.</t>
  </si>
  <si>
    <t xml:space="preserve">UNICEF Tajikistan supported the Supreme Court Training Centre, the General Prosecutor’s Training Institute and the Ministry of Internal Affairs to strengthen capacity and increase the number of professionals equipped with the knowledge and skills to deliver child-friendly justice to children. </t>
  </si>
  <si>
    <t>106 children (18 girls and 88 boys) in conflict with the law or with behavioural difficulties benefitted from rehabilitation services in five districts of Sughd region.</t>
  </si>
  <si>
    <t>UNICEF Tajikistan supported: case workers, who made a total of 289 household visits to monitor the effective rehabilitation of these children; 20 para-social workers in centres for additional education; and two child-rights units officers in learning better case management</t>
  </si>
  <si>
    <t>Number of children in contact with the law provided with protection services including free legal aid: 106 in 2018</t>
  </si>
  <si>
    <t>Target is 200 by 2020</t>
  </si>
  <si>
    <t>Number of children 0-17 yrs living in residential care: 10,061 in 2016</t>
  </si>
  <si>
    <t>Target is 9,500 in 2019</t>
  </si>
  <si>
    <t>Percent distribution of children in formal care by type of care : 84% in residential care, 16% in family-type care (in 2013)</t>
  </si>
  <si>
    <t>Target is 77% and 33% by 2020</t>
  </si>
  <si>
    <t>Number of Children with Disabilities in residential care : 2,493 in 2013</t>
  </si>
  <si>
    <t>target is 1,653 by 2020</t>
  </si>
  <si>
    <t>number of children under 4 years old receiving family alternative care: 8 in 2013</t>
  </si>
  <si>
    <t>Target is 70 by 2020</t>
  </si>
  <si>
    <t>Number of children in conflict with the law diverted to alternative community based support during the year: 99 in 2013</t>
  </si>
  <si>
    <t>Percentage of children affected by emergencies who receive social and child protection support : 50% in 2015</t>
  </si>
  <si>
    <t>Target is &gt;60% by 2020</t>
  </si>
  <si>
    <t xml:space="preserve">With UNICEF Tajikistan technical guidance and funding, the Ombudsman for Child Rights team monitored child rights in 11 residential child care institutions, including boarding schools and institutions for children with disabilities, as well as secondary schools located in various parts of the country servicing 3,188 children. </t>
  </si>
  <si>
    <t>Number of Children with disabilities receiving community based care service during the year: 1,999 in 2017</t>
  </si>
  <si>
    <t>Target is 1,000 by 2020</t>
  </si>
  <si>
    <t>Number of children with disabilities recieving social pensions (UNDAF indicator) : 25,129 in 2017</t>
  </si>
  <si>
    <t>Target is 35,000 by 2020</t>
  </si>
  <si>
    <t>Percentage of planned state budget expenditure on social protection : 15.7% in 2017</t>
  </si>
  <si>
    <t>Target is 22% by 2020</t>
  </si>
  <si>
    <t xml:space="preserve">In 10 jamoats of Rasht district, 121 children with disabilities (62 girls/59 boys) received
community-based rehabilitation assistance. Of the children, four girls and three boys were enrolled in school with UNICEF support. </t>
  </si>
  <si>
    <t>Refugee Children</t>
  </si>
  <si>
    <t>UNICEF assisted 13 child returnees (nine girls), six from Iraq and seven from Turkey.</t>
  </si>
  <si>
    <t xml:space="preserve">The parents of the latter children had attempted to cross the Turkey and Syria border and were deported to Tajikistan where some received long-term prison sentences. The children received medical check-ups, home tutoring, enrolment in pre-primary and primary school, one-time cash assistance for each child, advice and assistance in accessing birth certificates. </t>
  </si>
  <si>
    <t>Equitable chance in life</t>
  </si>
  <si>
    <t>A total of 6,217 adolescents (3,225 girls) participated in or led civic engagement activities within the consultative platforms
established at the local government level in Isfara and B. Gafurov cross-border districts—23 per cent of the total adolescent population.</t>
  </si>
  <si>
    <t xml:space="preserve">UNICEF supported the participation of 4,600 adolescents by providing the opportunity to be heard through a first-time, national adolescent study. </t>
  </si>
  <si>
    <t xml:space="preserve">UNICEF Tajikistan provided lifesaving humanitarian assistance to the population affected by floods and mudflows in Pyanj and Farkhor districts, and reached 5,040 affected people, including 3,175 children, with WASH-related emergency supplies, including hygiene kits, water tanks and
canisters, water purification tablets and communication for development materials. </t>
  </si>
  <si>
    <t xml:space="preserve">In Partnership with the Ministry of
Education and Science, UNICEF Tajikistan distributed the Disaster Risk Management
Guidelines to 3,800 schools in Tajikistan and provided training for school inspectors. </t>
  </si>
  <si>
    <t>COAR 2019</t>
  </si>
  <si>
    <t xml:space="preserve">UNICEF procured and distributed essential life-saving vaccines and IMCI drugs to all primary healthcare facilities resulting in vaccination of over 500,000 children which accounts for consistent 98 per cent coverage country-wide. </t>
  </si>
  <si>
    <t>With financial support from the Government of Japan</t>
  </si>
  <si>
    <t>The rehabilitation/construction and refurbishment of WASh infrastructure in 18 maternity units of districts hospital started and to be accomplished by end of Dec 2019 or Jan 2020.</t>
  </si>
  <si>
    <t>RAM 2019</t>
  </si>
  <si>
    <t>18% of maternities have improved water, sanitation and hygiene facilities.</t>
  </si>
  <si>
    <t>Target was 30% in 2019</t>
  </si>
  <si>
    <t xml:space="preserve">UNICEF procured and installed life-saving
equipment in 11 district maternities and two maternity hospitals which benefitted about 25,000 newborns during July-December. </t>
  </si>
  <si>
    <t>With Russian Federation funding</t>
  </si>
  <si>
    <t>45,000 pregnant women mothers/caregivers of children under 2 years old received the improved MCH handbook</t>
  </si>
  <si>
    <t>Target was 50,000 in 2019</t>
  </si>
  <si>
    <t>20% of births took place in Maternity and Newborn Units which applied national quality standards in 2019</t>
  </si>
  <si>
    <t>Target was 50% in 2019</t>
  </si>
  <si>
    <t xml:space="preserve">95 maternities’ focal points and 235 health
managers/experts across the country received training and essential newborn care equipment. </t>
  </si>
  <si>
    <t>Procurement of Folic Acid and iron for 86,000 pregnant women, 221 anthropometric measurement
equipment for PHC facilities and therapeutic food for treatment of severe acute malnutrition (SAM) in 4,000 children contributed to increased coverage of affected children from three to eight per cent in 2019</t>
  </si>
  <si>
    <t>Target was 110,000 in 2019</t>
  </si>
  <si>
    <t>SAM coverage across the country increased of 32% with 82% recovery rate in 2019</t>
  </si>
  <si>
    <t>3,163 children aged 0-59 months with SAM were admitted for treatment</t>
  </si>
  <si>
    <t>Target was 4,000 in 2019</t>
  </si>
  <si>
    <t>96% of children aged 6-59 months old were provided with two annual doses of vitamin A supplements</t>
  </si>
  <si>
    <t>Target was 92% in 2019</t>
  </si>
  <si>
    <t>92% of households were adequately using iodized Salt in 2019</t>
  </si>
  <si>
    <t>Target was 95% in 2019</t>
  </si>
  <si>
    <t xml:space="preserve">In 2019, in Bokhtar city and Rasht district only, 10,102 children were screened for developmental delays, and 196 children with developmental delays and disabilities received early intervention services. </t>
  </si>
  <si>
    <t>Mental health</t>
  </si>
  <si>
    <t xml:space="preserve">14,000 adolescent girls (about 45 per cent) and boys received mental health services from school psychologists and counsellors. </t>
  </si>
  <si>
    <t>This accounts for about 16 per cent of adolescents in targeted nine districts (220 schools, approximately five per cent of schools in Tajikistan).</t>
  </si>
  <si>
    <t>655 school and health professionals in targeted district areas have adequate capacity to provide appropriate support, including psychological support, to address the specific needs of adolescents, especially vulnerable groups</t>
  </si>
  <si>
    <t>Early Childhood education</t>
  </si>
  <si>
    <t>In 2019, UNICEF ensured access to early learning for additional 649 children (46 per cent girls) of Tajik, Uzbek, Kyrgyz origin
in six targeted areas.</t>
  </si>
  <si>
    <t>This adds to the total of 6,000 children (45 per cent girls) yearly enrolled in 240 UNICEF-supported ECE alternative centres in 20 districts since 2010.</t>
  </si>
  <si>
    <t>70,000 children are benefiting from early childhood education through alternative approaches (new model+ TV animation model)</t>
  </si>
  <si>
    <t>Target was reached in 2019, target for 2020 is 100,000</t>
  </si>
  <si>
    <t>C4D</t>
  </si>
  <si>
    <t>UNICEF Magic Box TV animation series were broadcast nationally targeting over 70,000 children</t>
  </si>
  <si>
    <t>The enrolment rate of children aged three to six increased from 13.9 per cent in 2017-2018 school year to 14.7 per cent in 2018-2019 (an increase of 6,219 children)</t>
  </si>
  <si>
    <t>WASH</t>
  </si>
  <si>
    <t>48% of schools have separate functional sanitation facilities for girls and boys, meeting national standards</t>
  </si>
  <si>
    <t xml:space="preserve">9,563 adolescents (52 per cent girls), including 684 NEET, children with disabilities and in conflict with the law, developed core competencies in 14 Innovation Labs established at the Centres for Additional Education and Youth in 12 towns and districts. </t>
  </si>
  <si>
    <t xml:space="preserve">Over 6,500 adolescents (49 per cent girls)
improved skills through extra-curricular interventions, including through student councils’ and summer camps activities. </t>
  </si>
  <si>
    <t xml:space="preserve">The first cohort of 87 adolescents and
youth (80 per cent girls) were employed in digital jobs, as part of proof of concept, and two Impact Hubs were established in Dushanbe and Khorog. In 2019, the coverage of adolescents with these
services increased by 5 per cent in 12 districts. </t>
  </si>
  <si>
    <t xml:space="preserve">4,971 adolescents (2,393 girls) in school and 1,695 adolescents (849 girls) attending summer camps in five districts enhanced their competencies, such as problem solving, creativity and innovation, critical thinking etc. </t>
  </si>
  <si>
    <t>About 15,000 adolescent girls and boys lead and participated in civic engagement initiatives.</t>
  </si>
  <si>
    <t>Participation</t>
  </si>
  <si>
    <t xml:space="preserve">More than 3,000 students, 250 teachers and Parent and teacher association (PTA) members from five target schools and 15,015 community members enhanced their
understanding of disaster risks, mitigation, prevention and preparedness measures. </t>
  </si>
  <si>
    <t xml:space="preserve">Nearly 900 students and 600 PTA members of 30 schools in Gafurov and Isfara districts enhanced their competencies on peace building, citizenship and tolerance under this programme. </t>
  </si>
  <si>
    <t>School enrolment</t>
  </si>
  <si>
    <t xml:space="preserve">Prevention of school-drop at secondary level through modelling of an early warning system in 52 schools in Sughd Region reached over 9,600 children (50 per cent girls). </t>
  </si>
  <si>
    <t>Girls’ drop-out prevention was further supported with WASH infrastructure improvement initiated in 48 schools (to
reach 45,000 children, 50 per cent girls)</t>
  </si>
  <si>
    <t>110 schools have effective interventions to retain girls and boys in basic education and encourage their transition to secondary education (EWS)</t>
  </si>
  <si>
    <t>Inclusive Education</t>
  </si>
  <si>
    <t>887,000 inclusive education books distributed throughout the country reaching over 70 per cent of schools</t>
  </si>
  <si>
    <t>Latest EMIS report for 2018-2019 school year shows 7,278 children with disabilities (less than 27% of identified children) had access to education, which showed an increase of 694 children (268 girls) compared to the previous year.</t>
  </si>
  <si>
    <t>Teacher training</t>
  </si>
  <si>
    <t>100 preschool teachers and 20 local education officials were capacitated on child-centred teaching and learning techniques to support early learning of young children in a diverse linguistic and cultural environment</t>
  </si>
  <si>
    <t>Adolescent participation platforms established within Child-friendly cities initiative concept in five districts, where 15,081 adolescents (10% of total adolescent (10-19) population in these four districts) got engaged in and led civic
engagement initiatives and contributed to the life of their communities and local governance.</t>
  </si>
  <si>
    <t>15,081 adolescent boys and girls (girls: 5,789, CwD:182) participated in and led civic engagement initiatives for building tolerance and social cohesion as well as governance and development of their communities. Out of this number, 544 adolescents worked closely with local authorities to implement community development projects in four targeted districts and out of this number 50% of them were adolescent girls who advanced their skills by directly leading on various initiatives</t>
  </si>
  <si>
    <t>15,081 adolescent girls and boys participated in decision-making on issues of concern to them at school level and contribute to the development of their communities (including social cohesion) in targeted districts</t>
  </si>
  <si>
    <t>Over 609 parents (62% women) participated in a community dialogue and enhanced understanding about peaceful conflict resolution and acceptance of diversity</t>
  </si>
  <si>
    <t>Alternative care</t>
  </si>
  <si>
    <t>Two of four Baby Homes already converted into FCSCs which provided new type of services for 465 children, where 291 children under four evaded placement in residential care.</t>
  </si>
  <si>
    <t>8818 children 0-17 years are living in residential care</t>
  </si>
  <si>
    <t>Target is 9.500. Target reached as numbers decreased from 10,061 in 2016 to 8818 in 2019</t>
  </si>
  <si>
    <t>3,110 CWD are living in residential care</t>
  </si>
  <si>
    <t>Target for 2020 is 1,653</t>
  </si>
  <si>
    <t>In 2019, the number of children in
residential childcare decreased by 13 per cent and number of children in family care (including guardianship, foster care and adoption) remained stable</t>
  </si>
  <si>
    <t>Children with disabilities</t>
  </si>
  <si>
    <t>1,999 children with disabilities received community based care services in 2019</t>
  </si>
  <si>
    <t>7,000 local officials and community members including youth, adolescents, men and women with/without disabilities were sensitised on social inclusion, with focus on children and women with disabilities</t>
  </si>
  <si>
    <t>Community-based rehabilitation model piloted in Rasht district benefitted over 100 children with disabilities.</t>
  </si>
  <si>
    <t>Violence against children</t>
  </si>
  <si>
    <t>16.4% of parents consider physical punishment of their children acceptable under given circumstances</t>
  </si>
  <si>
    <t>Child protection</t>
  </si>
  <si>
    <t>143 children in conflict with the law were diverted to alternative community based support during the year</t>
  </si>
  <si>
    <t xml:space="preserve">Over 439 vulnerable children (201 girls and 238 boys) were identified through Referral and Response Mechanism (LRRM) piloted in two cities. Around 180 cases of children and families were discussed during monthly LRRM meetings and children were referred to relevant services. </t>
  </si>
  <si>
    <t xml:space="preserve">Fully-functional LRRM contributed to increased coverage of vulnerable children to address their individual needs - from four per cent in 2018 to 103.5 per cent (528 children) in targeted districts in 2019. The piloting districts were the localities of Kulob and Levakant. </t>
  </si>
  <si>
    <t>Birth registration</t>
  </si>
  <si>
    <t>109 children were referred through the LRRM to the civil registry office to obtain birth certificates</t>
  </si>
  <si>
    <t>Social protection</t>
  </si>
  <si>
    <t>34 children received support through the LRRM to get access to social benefits/allowances and alimony.</t>
  </si>
  <si>
    <t xml:space="preserve"> Over 2,400 children obtained birth certificates which is only about 5% of the estimated number of children that
may be at risk of statelessness or with undetermined nationality who require further support</t>
  </si>
  <si>
    <t>UNICEF supported MOHSPP to transform Social Assistance at Home Unit (SAHUs) into the Centres for Social Services Provision (CSSP) with a series of capacity building sessions for 92 para-social workers, school teachers, nurses and other local-level duty bearers in 6 districts</t>
  </si>
  <si>
    <t xml:space="preserve">90 community workers, school teachers, para-social workers, nurses and caregivers were equipped with better understanding of child development and tools for positive parenting. </t>
  </si>
  <si>
    <t>Migration</t>
  </si>
  <si>
    <t>UNICEF supported over 3,500 children affected by migration to access social welfare services in 14 districts</t>
  </si>
  <si>
    <t>115 justice professionals and law enforcement officials were trained on J4C</t>
  </si>
  <si>
    <t>To increase the number of professionals equipped to deliver child-friendly justice, 60 newly appointed judges gained knowledge and skills on justice for children and child psychology. 10 judges, 10 police officers and 10 defence lawyers qualified as Master Trainers.</t>
  </si>
  <si>
    <t>Out of 37 cases of offences committed by children and handled by trained judges, 2 cases were charged with deprivation of liberty, the rest - with alternatives to detention measures. 41 cases involving child witnesses and 27 child victims were
handled in a child-friendly manner in Sughd only.</t>
  </si>
  <si>
    <t xml:space="preserve"> Data at the country level is very limited: 70 children treated in child-friendly manner: children were treated without psychological pressure of being in the court-room whereas children victims and witnesses felt safer without meeting perpetrator during the proceeding and avoiding revictimization. </t>
  </si>
  <si>
    <t xml:space="preserve"> 46 cases of children in conflict with the law, 9 cases of child victims handled by the Child rights units (CRU). 84 children in conflict with the law or with behavioural difficulties benefitted from rehabilitation services</t>
  </si>
  <si>
    <t xml:space="preserve">84 children were diverted from criminal and administrative justice </t>
  </si>
  <si>
    <t>Positive parenting</t>
  </si>
  <si>
    <t xml:space="preserve"> “Stepping Stones” workshops for 90 target families (347 family members) and 90 children in six pilot communities (Jamoats) of B. Gafurov and Rudaky districts and Penjikent city were conducted.</t>
  </si>
  <si>
    <t xml:space="preserve">Stepping Stones workshops  help selected families to establish safe relationships among all members, as a way of preventing violence against children. Changes in adults’ behavior towards VAC after participation in a series of workshops on Positive Parenting </t>
  </si>
  <si>
    <t>An estimated 65,000 pregnant women and their newborns (25% of annual births) benefited from improved WASH facilities</t>
  </si>
  <si>
    <t>Disaster risk management</t>
  </si>
  <si>
    <t>More than 3,000 students and 250 teachers and Parent and teacher association (PTA)
members from five target schools and 15,015 community members improved understanding of disaster risks, mitigation, prevention and preparedness measures.</t>
  </si>
  <si>
    <t xml:space="preserve">15,081 adolescent boys and girls (girls: 5,789, CwD:182) participated in and led civic engagement initiatives for building tolerance and social cohesion as well as
governance and development of their communities. </t>
  </si>
  <si>
    <t>544 adolescent girls and boys (girls: 250) worked closely with local authorities to implement community development projects in four targeted districts, while 157 local authorities’ staff were capacitated to support civic engagement by adolescents.
Through this contribution the adolescent participation rate in these districts reached 10 per cent in 2019 (from 6.4 per cent nationally in 2018)</t>
  </si>
  <si>
    <t>UNICEF strengthened volunteer network by capacitating 610 adolescents and youths to contribute to decision-making processes and social cohesion in conflict-prone border districts of Tajikistan.</t>
  </si>
  <si>
    <t>314 adolescent girls and boys (Girls:131) in two cross-border districts (Isfara and B.Gafurov) improved their peacebuilding competencies and contributed to building social cohesion through joint community projects and mediation with the local authorities during the crossborder intercommunal tensions.</t>
  </si>
  <si>
    <t>Child rights</t>
  </si>
  <si>
    <t>Adolescent participation in decision making</t>
  </si>
  <si>
    <t>Adolescents Baseline Study, 2018</t>
  </si>
  <si>
    <t>Birth registration : 96% of children. However, 12,880 children without birth certificate have been identified in 15 districts in 2019</t>
  </si>
  <si>
    <t>DHS 2017</t>
  </si>
  <si>
    <t>33% of all identified people are at risk of statelessness or with undetermined nationality</t>
  </si>
  <si>
    <t>Presentation of the Tajik delegation during 2nd Regional Conference on the Right to Legal Identity and Prevention of Statelessness organized by UNHCR in partnership with UNICEF, ESCAP and UNFPA. “Leaving no one behind at birth”, 5-6 September 2019, Nur-Sultan, Kazakhstan</t>
  </si>
  <si>
    <t>Number of children in institutions (boarding schools for children without parental care, rehabilitation institutions such as sanatoriums and residential centers for children in conflict with the law "colonies") : 10,000</t>
  </si>
  <si>
    <t>Tajikistan SitAn 2019 page 25</t>
  </si>
  <si>
    <t xml:space="preserve">13% of 15-19 year old girls were married in 2017, the same as in 2012. </t>
  </si>
  <si>
    <t>Gender counts: Central Asia Sub-Regional Report: A quantitative assessment of gender inequality and its impact on children and adolescents, 2018. Burnet Institute and UNICEF.</t>
  </si>
  <si>
    <t>The law on the Protection of Children's Rights has rise the age of marriage from 17 to 18 years old.</t>
  </si>
  <si>
    <t>Close to 1 in every 8 girls are married by age 18</t>
  </si>
  <si>
    <t>The figure is likely to be an underestimate since many child marriages go unreported</t>
  </si>
  <si>
    <t>23% of children aged 5-15 work, 11% of whom are aged 5 to 11</t>
  </si>
  <si>
    <t>Committee on the Rights of Children reviews reports of Tajikistan, 17 September 2017</t>
  </si>
  <si>
    <t>Number of offences committed by children : 906 (755 boys and 25 girls) with 539 NEET</t>
  </si>
  <si>
    <t xml:space="preserve">Ministry of Internal Affairs of the Republic of Tajilistan </t>
  </si>
  <si>
    <t>39,031 stateless people have been recorded as stateless in Tajikistan in 20158 including 12,880 children. 70% of these stateless people are women and girls. Around 33% of stateless people are children</t>
  </si>
  <si>
    <t>Briefing Note on Statelessness in Tajikistan UNHCR October 2018</t>
  </si>
  <si>
    <t xml:space="preserve">The total number of stateless people is envisaged to be higher owing to obstacles to access, and lack of knowledge of, birth registration, notably in rural areas.. In Tajikistan, official statistics on stateless people include only people with qa permanent residence permit in the country and an official document certifying them as stateless. </t>
  </si>
  <si>
    <t>More than 80% of the 11.000 children living in institutions are not orphans and have one living parent</t>
  </si>
  <si>
    <t xml:space="preserve">UNICEF Tajikistan website </t>
  </si>
  <si>
    <t>87.5% of adolescents (15-19) do not know any child rights, or how they can participate to fulfill their rights</t>
  </si>
  <si>
    <t>Tajikistan SitAn page 95</t>
  </si>
  <si>
    <t xml:space="preserve">UNDAF Outcome1.1 : No. targeted SDG indicators for which reliable national data are available,
disaggregated by sex :                            Baseline : 84 (2018)                                   Target: 99 </t>
  </si>
  <si>
    <t xml:space="preserve">Tajstat </t>
  </si>
  <si>
    <t>UNDAF Framework - Outcome 1 : People in Tajikistan have their rights protected and benefit from improved access to justice and quality services delivered by accountable, transparent, and gender responsive legislative, executive and judicial institutions at all levels</t>
  </si>
  <si>
    <t xml:space="preserve">UNDAF Outcome 5.2. Ratification of CRPD by the Government of Tajikistan (→SDG 1.4)
Baseline: No (2018)
Target: Yes (2020)
</t>
  </si>
  <si>
    <t>GoT reports
Parliamentary reports</t>
  </si>
  <si>
    <t>UNDAF Outcome 5. Women, youth, children, persons with disabilities and other vulnerable groups are protected from violence and discrimination, have a voice that is heard and are respected as equal members of society</t>
  </si>
  <si>
    <t>Attitudes towards people with disabilities</t>
  </si>
  <si>
    <t>Baseline study on Knowledge, Attitudes, Behaviours and Practices related to Children and Women with Disabilities in Tajikistan, 2019</t>
  </si>
  <si>
    <t>In 2015 there were only 12 special schools for children with mental and physical special needs</t>
  </si>
  <si>
    <t>Tajikistan in Figures, TajStat 2015</t>
  </si>
  <si>
    <t>In 2018 there were an estimated 50,800 children with disabilities in Tajikistan with just over half recepient to a social pension from the government</t>
  </si>
  <si>
    <t>Many disabled children and children with specific health needs are not registered with the authorities, owing to fear of family or community stigma, and are therefore hidden from the numbers reported.</t>
  </si>
  <si>
    <t>24,000 children (up to 18 years old) were registered with disabilities by authorities in 2016, of whom 5,600 children attended schools.</t>
  </si>
  <si>
    <t>Mapping the Vulnerable and Excluded Groups of adolescents and youth in Tajikistan, UNICEF 2017</t>
  </si>
  <si>
    <t>Children with disabilities represent 80% of out-of-school children</t>
  </si>
  <si>
    <t>OECD 2009</t>
  </si>
  <si>
    <t>Demography</t>
  </si>
  <si>
    <t>40% of Tajik population is under 18, with one child born every 2 minutes</t>
  </si>
  <si>
    <t>World Population Review 2019</t>
  </si>
  <si>
    <t xml:space="preserve">Demographic trends : Population of Tajikistan is 9.1 million, expected to expand by 69 percent by 2050. 74 percent of population lives in rural areas and 26 percent in urban areas. </t>
  </si>
  <si>
    <t>World Bank, 2019</t>
  </si>
  <si>
    <t xml:space="preserve">50% is below the age of 25 years and between 33%(a) and 35%(b) is aged 15 or under. </t>
  </si>
  <si>
    <t>(a) Situation in the Labour Market in the Republic of Tajikistan, TajStat 2016                                 (b) Vulnerability and Resilience Atlas 2018</t>
  </si>
  <si>
    <t>1.1 million children are under the age of 4                                                      2.1 million children are between the age of 5 and 15                                                                  361,000 children are between the age of 16 and 18</t>
  </si>
  <si>
    <t>From 1990 to 2017, life expendency at birth increased by 8.1 years</t>
  </si>
  <si>
    <t>Briefing Note for countries on the 2018 Statistical Update: Tajikistan, UNDP</t>
  </si>
  <si>
    <t>Birth rate : 3.8 children per woman. Fertility rate strongly associated to level of education with 4 births per woman with no education and 2.8 births among women with higher education</t>
  </si>
  <si>
    <t>Maternal Mortality Ratio (MMR) has improved from 107/100,000 in 1990 to 32/100,00 in 2015</t>
  </si>
  <si>
    <t>Trends in maternal mortality : 1990 to 2015: estimates by WHO, UNICEF, UNFPA, World Bank Group and UN Population Division</t>
  </si>
  <si>
    <t>Among married girls aged 15-19 only 3% reported using contraception</t>
  </si>
  <si>
    <t>Total fertility rates stand at 3 births for women in urban areas and 4 births for women in rural areas (15-49 years)</t>
  </si>
  <si>
    <t>79% of births to women in the lowest quintile take place in a health facility ersus 95% of births to women in the highest quintile</t>
  </si>
  <si>
    <t>in 2016, 55% of death among children under one occurred during the first four weeks of life</t>
  </si>
  <si>
    <t>Ministry of Health and Social Protection</t>
  </si>
  <si>
    <t xml:space="preserve">7.7% of women aged 18 have begun childbearing, rapidly increasing to 25% by the age of 19. Rural women are more likely to have begun childbearing by 19 than their urban counterparts with the highest rates in DRS, Khatlon, and Sughud. The lowest rates are in GBAO and Dushanbe. </t>
  </si>
  <si>
    <t>Impact of Child Marriage Global Synthesis Report, World Bank and International Centre for Research on Women, 2017</t>
  </si>
  <si>
    <t>Economy</t>
  </si>
  <si>
    <t>GDP growth rate was 7.2 per cent in 2019. Similar to growth rates in the past two years</t>
  </si>
  <si>
    <t>Labour migrant remittances make up for more than 30 per cent of GDP and are a major income source for households</t>
  </si>
  <si>
    <t>Only 15 out of 100 children attend preschools</t>
  </si>
  <si>
    <t>Ministry of Education and Science</t>
  </si>
  <si>
    <t>Transition to secondary education of girls (aged 14-15 years) stands at 61 per cent in some districts compared to 81 per cent national average</t>
  </si>
  <si>
    <t>40 per cent of children identified with disabilities access learning opportunities but one in three are in segregated institutions</t>
  </si>
  <si>
    <t>EMIS 2019</t>
  </si>
  <si>
    <t>Less than 10 percent of children with disabilities have access to education</t>
  </si>
  <si>
    <t>Conservative estimates based on international WHO standards - COAR 2019</t>
  </si>
  <si>
    <t>30 per cent of young people aged 15-24 are not in education, training or employeent (NEET) with 89 per cent of them being girls</t>
  </si>
  <si>
    <t>Labour Force Survey, 2016</t>
  </si>
  <si>
    <t>Priority areas of work for adolescents</t>
  </si>
  <si>
    <t>Adolescents and ICT: 53.6 percent of adolescents do not use computers, 64 percent of adolescents do not use internet</t>
  </si>
  <si>
    <t>97 percent of adolescent have been covered by formal education during last 12 months, 2 percent have been covered by non-formal education during last 12 months. 44 percent took additionnal lessons during last 12 months</t>
  </si>
  <si>
    <t xml:space="preserve">94 percent of adolescents want to continue their education after 9th grade </t>
  </si>
  <si>
    <t>12,5% of Tajik children (including 54,576 girls) are enrolled in Early Childhood Education centers.</t>
  </si>
  <si>
    <t>Vulnerability and Resilience Atlas 2018</t>
  </si>
  <si>
    <t>Number of children in state pre-school institution : 91,081 of which 10,988 under 3 years old, 77,323 between 3 and 6 years old, 2,770 7 years old.</t>
  </si>
  <si>
    <t>Joint Sector Review Education Sector Synthesis Report 2017</t>
  </si>
  <si>
    <t>Number of State pre-school institutions : total of 602 institution of which 1 nurserie, 332 day care centers, 262 kindergartens and 7 nursery-schools</t>
  </si>
  <si>
    <t>17% of children aged 7-10 do not attend primary schools</t>
  </si>
  <si>
    <t>12% of primary school aged children are either underage or overage for the grade in which they are placed and educated</t>
  </si>
  <si>
    <t>Tajikistan SitAn 2019 page 23</t>
  </si>
  <si>
    <t xml:space="preserve">Number of students: 2.25 million </t>
  </si>
  <si>
    <t>Number of educational institutions : 4,000</t>
  </si>
  <si>
    <t>Government spending on education (including externally financed programs and special funds of budgetary organizations in education) reached $394.8 million in 2016, an equivalent of 17% of the overall state budget and 5.7% of GDP</t>
  </si>
  <si>
    <t>Number of general secondary edcational institutions : 3,865</t>
  </si>
  <si>
    <t>Number of students enrolled in general secondary education : 1,837,762 (year 2016-17)</t>
  </si>
  <si>
    <t>Transition rate from basic to secondary education : 80.0 for boys and 76.0 for girls with regional differences</t>
  </si>
  <si>
    <t>Tajikistan SitAn 2019 page 27-28</t>
  </si>
  <si>
    <t>6% of children miss out on some schooling owing to financial constraints with some families requiring the labor of their children to supplement families' income</t>
  </si>
  <si>
    <t>Listening to Tajikistan: Reporting Period: July 2016-2017. World Bank and UNICEF</t>
  </si>
  <si>
    <t>Number of youths enrolled in Technical Vocational Education and Training (TVET) : 22,779 enroled in primary vocational education schools (lyceums) and 73,333 enroled in secondart vocational education schools</t>
  </si>
  <si>
    <t>Minustry of Education of the Republic of Tajikistan</t>
  </si>
  <si>
    <t xml:space="preserve">26% of young graduates are unable to find jobs five years after comleting their education </t>
  </si>
  <si>
    <t>World Bank and GIZ, Tajikistan Jobs, Skills, and Migration Survey, Dushanbe, 2013</t>
  </si>
  <si>
    <t>Nearly all students (98%) complete primary education and transition (99%) to secondary education</t>
  </si>
  <si>
    <t>435,621 (29.3% of young people) are NEET, of which 11.6% are male and 88.4% female. Highest rates of NEET are found in Dushanbe (40.4%) follwed by DRS (36.1%), GBAO (30.4%), Khatlon (25.4%) and Sughd (24%).</t>
  </si>
  <si>
    <t xml:space="preserve">NEET refers to young people aged 15-24 who are engaged in neither work, nor study nor enrolled in vocational training. </t>
  </si>
  <si>
    <t>UNDAF Outcome 3.1: Net enrolment ratio (NER) in pre-priMary, children between the ages of 36-59 months (SDG 4.2)                                                 Baseline (2016) : Girls (10%), Boys (12%)                                                      Target (2020): Girls (25%), Boys (25%)</t>
  </si>
  <si>
    <t>EMIS, MOES</t>
  </si>
  <si>
    <t>UNDAF Framework Outcome 3. People in Tajikistan benefit from quality, equitable and inclusive health, education and social protection systems</t>
  </si>
  <si>
    <t>UNDAF Outcome 3.2 Transition rate from primary to secondary general education, by sex (Grade 9
to Grade 10) (→SDG 4.1.1)                                  Baseline: (2016) Girls (75%), Boys (77%)                                                          Target (2020): Girls (85%), Boys (85%)</t>
  </si>
  <si>
    <t>UNDAF Outcome 3.3 Out-of-school rate for adolescents of lower secondary school age, by sex
(→SDG 4.1.1, 8.6.1)
Baseline: (2016) Girls (9.1%) Boys (2.4%)
Target: (2020) Girls (2%) Boys (2%)</t>
  </si>
  <si>
    <t>Gender based violence</t>
  </si>
  <si>
    <t>31% of ever married women have experienced some kind of physical, sexual or emtional violence. One in 4 women have sustained an injury and one in 10 have sustained more grave wounds</t>
  </si>
  <si>
    <t>1 in 23 children dies before they reach 5 years with more than 8 in 10 of those deaths occuring during infancy</t>
  </si>
  <si>
    <t>1 in 5 children is stunted, 42 children out of 1000 are aneamic</t>
  </si>
  <si>
    <t>95% immunization coverage but lower coverage of children aged 12-23 months immunized with all age-appropriate vaccines (79%)</t>
  </si>
  <si>
    <t>Number of women receiving the recommended four antenatal care visits (ANC) during a pregnancy (from 53% in 2012 to 64% in 2017).                                                         1 in 3 women remains under-cared for during pregnancy and 1 in 10 does not see a health professional at least once for ANC. Urban women more likely to receive 4 or more ANC visits (76% against 60% in rural areas)               (→SDG 3.1.1)</t>
  </si>
  <si>
    <t>Checked against UNDAF outcomes</t>
  </si>
  <si>
    <t>Percentage of births attended by a skilled provider : from 86% in 2012 to 88% in 2017.                                 UNDAF target for 2020 : 95%                                (→SDG 3.1.2)</t>
  </si>
  <si>
    <t>DHS, MoHSPP</t>
  </si>
  <si>
    <t>Infant mortality rates (IMR) have fallen from 53 per 1,000 live births in 2007 to 33 per 1,000 live births in 2017</t>
  </si>
  <si>
    <t>42% of IMR can be attributed to lack of water and sanitation at community level</t>
  </si>
  <si>
    <t>1% of maternity hospitals were found to have all necessary equipment and only 5% have all 20 essential medecines, leading to non-compliance with neonatal protocols and quality of care standards</t>
  </si>
  <si>
    <t>In rural areas, neonatal mortality, although reduced overall, remains unchanged (The Universal Period Review, 2016) and patients receive low standard medical care in poorly serviced facilities with no, or outdated, equipment (Vulnerability and Resilience Atlas 2018)</t>
  </si>
  <si>
    <t>4 out of every 10 women in Tajikistan is anemic, including almost 25% women of reproductive age</t>
  </si>
  <si>
    <t xml:space="preserve">9 out of every 10 infants are breastfed but only half of all infants are introduced to complementary foods at appropriate ages.                            Only a fith of children between the ages of 6-23 months receive optimal infant and young child feeding in terms of food diversity and meal frequency. </t>
  </si>
  <si>
    <t>Formative Research on Infant and young child feeding and maternal nutrition in Tajikistan, UNICEF 2016</t>
  </si>
  <si>
    <t>Number of people living with HIV : 7,552, of which 10.2% are children under the age of 18 and 665 under the age of 15</t>
  </si>
  <si>
    <t>Assessment of the impact of social allowances on the quality of life of children living with HIV. Study report, UNICEF, August 2018</t>
  </si>
  <si>
    <t>In 2017, the government of Tajikistan reported a slightly higher figure of 800 HIV positive children 400 girls and 400 boys. CRC Concluding observation on the combined third to fith periodic reports of Tajikistan 2017</t>
  </si>
  <si>
    <t>Number of children living with HIV with access to social services: increased from 63% in 2015 to 75% in 2018</t>
  </si>
  <si>
    <t>Number of registered cases of female suicide or attempted suicide: 325</t>
  </si>
  <si>
    <t>State Prosecutor</t>
  </si>
  <si>
    <t>Case go unregistered because of stigma.</t>
  </si>
  <si>
    <t>Suicide rate for young people 12-24 years, higher among girls (13.4/100,00) than for boys (10.9/100,00)</t>
  </si>
  <si>
    <t>Taleshi, M M. UNICEF policy brief, Adolescent and Youth Programming in Tajikistan</t>
  </si>
  <si>
    <t>-</t>
  </si>
  <si>
    <t>72% of women living with HIV have thought about committing suicide and 24% have made an attempt</t>
  </si>
  <si>
    <t>National NGOs 2013</t>
  </si>
  <si>
    <t>7% of women aged 15-19 are either pregnant or already have a child, with a majority of 18-19 year olds</t>
  </si>
  <si>
    <t>Tajikistan SitAn 2019 page 32</t>
  </si>
  <si>
    <t>26% of 19 year old women are either pregnant or have had a child, with 47% of women married by the age of 20</t>
  </si>
  <si>
    <t>Promoting Prevention of Violence against Children and Adolescents in Pilot Communities in Tajikistan: Report of the Formative Research Phase, Istituto degli Innocenti</t>
  </si>
  <si>
    <t>Number of physicians per 100,000 population in Tajikistan : 170 (compared to 347 for the EU)                                                               Number of nurses per 100,000 : 44</t>
  </si>
  <si>
    <t>Khodjamurodov G, Sodiqova D, Akkazieva B, Rechel B. Tajikistan: health system review. Health Systems in Transition, 2016; 18(1), 1-114</t>
  </si>
  <si>
    <t>Rural areas struggle to recruit and retain health workers, as many choose to work in cities or migrate as health workers seek higher wages abroad.</t>
  </si>
  <si>
    <t>8% of Tajik children are underweight with 2% classified as severly underweight (peak levels are found among children age 6-8, 9-11 months at 11% each). 86.2% of severly malnourished children received medical treatment</t>
  </si>
  <si>
    <t>33% of 15-19 have depression (36% of girls, 32% of boys)</t>
  </si>
  <si>
    <t>National Study on Adolescents and Youth: Assessment of needs and interests, Centre for Strategic Studies under the President of the Republic of Tajikistan, 2018</t>
  </si>
  <si>
    <t xml:space="preserve">14% of young people (15-24 years) know how to prevent HIV infection. 9% of girls aged 15-19 have comprehensive knowledge about HIV prevention while among 15-17 years only 6% claimed to have the right knowlege </t>
  </si>
  <si>
    <t>Tajikistan is one of the few countries in the world in which HIV prevalence has increased by 25% in the last ten years</t>
  </si>
  <si>
    <t>All statistics sourced at : The Global Fund, Tajikistan</t>
  </si>
  <si>
    <t>From 2009-2016 the number of cases of infection among women increased approximately four times. Over 50% of women infected with HIV have, or have had, sexual partners who had, at some point, migrated for labour.</t>
  </si>
  <si>
    <t>Tajik center for Aids prevention and control</t>
  </si>
  <si>
    <r>
      <t xml:space="preserve">UNDAF Outcome 3.14 % HIV-positive pregnant women who receive antiretroviral to reduce the risk of a mother to child transmission   (→SDG 3.3.1)
</t>
    </r>
    <r>
      <rPr>
        <b/>
        <sz val="11"/>
        <color theme="1"/>
        <rFont val="HelveticaNeueLT Std"/>
        <family val="2"/>
      </rPr>
      <t>Baseline</t>
    </r>
    <r>
      <rPr>
        <sz val="11"/>
        <color theme="1"/>
        <rFont val="HelveticaNeueLT Std"/>
        <family val="2"/>
      </rPr>
      <t xml:space="preserve">: 97 (2018)
</t>
    </r>
    <r>
      <rPr>
        <b/>
        <sz val="11"/>
        <color theme="1"/>
        <rFont val="HelveticaNeueLT Std"/>
        <family val="2"/>
      </rPr>
      <t>Target</t>
    </r>
    <r>
      <rPr>
        <sz val="11"/>
        <color theme="1"/>
        <rFont val="HelveticaNeueLT Std"/>
        <family val="2"/>
      </rPr>
      <t xml:space="preserve">: 100 (2020)
</t>
    </r>
  </si>
  <si>
    <t>MoHSPP JA</t>
  </si>
  <si>
    <r>
      <t xml:space="preserve">UNDAF Outcome 3.16 % Adults and children with HIV known to be on treatment 12 months after
initiation of antiretroviral therapy (by age group and sex for persons aged
&gt;15yrs) (→SDG 3.3.1)
</t>
    </r>
    <r>
      <rPr>
        <b/>
        <sz val="11"/>
        <color theme="1"/>
        <rFont val="HelveticaNeueLT Std"/>
        <family val="2"/>
      </rPr>
      <t>Baseline</t>
    </r>
    <r>
      <rPr>
        <sz val="11"/>
        <color theme="1"/>
        <rFont val="HelveticaNeueLT Std"/>
        <family val="2"/>
      </rPr>
      <t xml:space="preserve">: (2018) Total: 94 &lt; 15 yrs: 94
Male 15+: 92
Female 15+: 96
</t>
    </r>
    <r>
      <rPr>
        <b/>
        <sz val="11"/>
        <color theme="1"/>
        <rFont val="HelveticaNeueLT Std"/>
        <family val="2"/>
      </rPr>
      <t>Target</t>
    </r>
    <r>
      <rPr>
        <sz val="11"/>
        <color theme="1"/>
        <rFont val="HelveticaNeueLT Std"/>
        <family val="2"/>
      </rPr>
      <t>: (2020) Total: 96 &lt;15 yrs: 96
Male 15+: 95
Female 15+: 97</t>
    </r>
  </si>
  <si>
    <t>MoHSPP/UN reports</t>
  </si>
  <si>
    <r>
      <t xml:space="preserve">UNDAF Outcome 3.6 Neonatal mortality rate (per 1,000 live births) (SDG 3.2.2)
</t>
    </r>
    <r>
      <rPr>
        <b/>
        <sz val="11"/>
        <color theme="1"/>
        <rFont val="HelveticaNeueLT Std"/>
        <family val="2"/>
      </rPr>
      <t>Baseline</t>
    </r>
    <r>
      <rPr>
        <sz val="11"/>
        <color theme="1"/>
        <rFont val="HelveticaNeueLT Std"/>
        <family val="2"/>
      </rPr>
      <t xml:space="preserve">: (2017)13
</t>
    </r>
    <r>
      <rPr>
        <b/>
        <sz val="11"/>
        <color theme="1"/>
        <rFont val="HelveticaNeueLT Std"/>
        <family val="2"/>
      </rPr>
      <t>Target</t>
    </r>
    <r>
      <rPr>
        <sz val="11"/>
        <color theme="1"/>
        <rFont val="HelveticaNeueLT Std"/>
        <family val="2"/>
      </rPr>
      <t xml:space="preserve">: (2020)10
</t>
    </r>
  </si>
  <si>
    <t>IGME</t>
  </si>
  <si>
    <r>
      <t xml:space="preserve">UNDAF Outcome 3.7 % Maintain high coverage of Penta 3 (DPT-HepB-Hib) vaccine in children 12-23 months age (→SDG 3.2.1)
</t>
    </r>
    <r>
      <rPr>
        <b/>
        <sz val="11"/>
        <color theme="1"/>
        <rFont val="HelveticaNeueLT Std"/>
        <family val="2"/>
      </rPr>
      <t>Baseline</t>
    </r>
    <r>
      <rPr>
        <sz val="11"/>
        <color theme="1"/>
        <rFont val="HelveticaNeueLT Std"/>
        <family val="2"/>
      </rPr>
      <t xml:space="preserve">: (2017) 87% </t>
    </r>
    <r>
      <rPr>
        <b/>
        <sz val="11"/>
        <color theme="1"/>
        <rFont val="HelveticaNeueLT Std"/>
        <family val="2"/>
      </rPr>
      <t>Target</t>
    </r>
    <r>
      <rPr>
        <sz val="11"/>
        <color theme="1"/>
        <rFont val="HelveticaNeueLT Std"/>
        <family val="2"/>
      </rPr>
      <t>: (2020) 95%</t>
    </r>
  </si>
  <si>
    <r>
      <t xml:space="preserve">UNDAF Outcome 4.1: Prevalence of stunting, wasting, underweight among children under age 5 (SDG: 2.1.3; 2.2.2)
</t>
    </r>
    <r>
      <rPr>
        <b/>
        <sz val="11"/>
        <color theme="1"/>
        <rFont val="HelveticaNeueLT Std"/>
        <family val="2"/>
      </rPr>
      <t xml:space="preserve">Baseline : </t>
    </r>
    <r>
      <rPr>
        <i/>
        <sz val="11"/>
        <color theme="1"/>
        <rFont val="HelveticaNeueLT Std"/>
        <family val="2"/>
      </rPr>
      <t xml:space="preserve">Stunting </t>
    </r>
    <r>
      <rPr>
        <sz val="11"/>
        <color theme="1"/>
        <rFont val="HelveticaNeueLT Std"/>
        <family val="2"/>
      </rPr>
      <t xml:space="preserve">(2017) Total: 17.5%
F: 17.2% M: 17.8%
</t>
    </r>
    <r>
      <rPr>
        <i/>
        <sz val="11"/>
        <color theme="1"/>
        <rFont val="HelveticaNeueLT Std"/>
        <family val="2"/>
      </rPr>
      <t>Wasting</t>
    </r>
    <r>
      <rPr>
        <sz val="11"/>
        <color theme="1"/>
        <rFont val="HelveticaNeueLT Std"/>
        <family val="2"/>
      </rPr>
      <t xml:space="preserve"> (2017)Total: 5.6%
F: 5% M: 6.1%
</t>
    </r>
    <r>
      <rPr>
        <i/>
        <sz val="11"/>
        <color theme="1"/>
        <rFont val="HelveticaNeueLT Std"/>
        <family val="2"/>
      </rPr>
      <t>Underweight</t>
    </r>
    <r>
      <rPr>
        <sz val="11"/>
        <color theme="1"/>
        <rFont val="HelveticaNeueLT Std"/>
        <family val="2"/>
      </rPr>
      <t xml:space="preserve"> (&lt;50th)(2012):Total: 12%
F: 12% M: 12%                                                              </t>
    </r>
    <r>
      <rPr>
        <b/>
        <sz val="11"/>
        <color theme="1"/>
        <rFont val="HelveticaNeueLT Std"/>
        <family val="2"/>
      </rPr>
      <t>Target</t>
    </r>
    <r>
      <rPr>
        <sz val="11"/>
        <color theme="1"/>
        <rFont val="HelveticaNeueLT Std"/>
        <family val="2"/>
      </rPr>
      <t xml:space="preserve"> (2020) </t>
    </r>
    <r>
      <rPr>
        <i/>
        <sz val="11"/>
        <color theme="1"/>
        <rFont val="HelveticaNeueLT Std"/>
        <family val="2"/>
      </rPr>
      <t>Stunting</t>
    </r>
    <r>
      <rPr>
        <sz val="11"/>
        <color theme="1"/>
        <rFont val="HelveticaNeueLT Std"/>
        <family val="2"/>
      </rPr>
      <t xml:space="preserve"> Total: 20%
F: 20% M: 20%
</t>
    </r>
    <r>
      <rPr>
        <i/>
        <sz val="11"/>
        <color theme="1"/>
        <rFont val="HelveticaNeueLT Std"/>
        <family val="2"/>
      </rPr>
      <t>Wasting</t>
    </r>
    <r>
      <rPr>
        <sz val="11"/>
        <color theme="1"/>
        <rFont val="HelveticaNeueLT Std"/>
        <family val="2"/>
      </rPr>
      <t xml:space="preserve"> Total: 7%
F: 7% M: 7%
</t>
    </r>
    <r>
      <rPr>
        <i/>
        <sz val="11"/>
        <color theme="1"/>
        <rFont val="HelveticaNeueLT Std"/>
        <family val="2"/>
      </rPr>
      <t>Underweight</t>
    </r>
    <r>
      <rPr>
        <sz val="11"/>
        <color theme="1"/>
        <rFont val="HelveticaNeueLT Std"/>
        <family val="2"/>
      </rPr>
      <t xml:space="preserve"> (&lt;50th): Total: 8%
F: 8% M: 8%</t>
    </r>
  </si>
  <si>
    <t>DHS 2012, 2017</t>
  </si>
  <si>
    <t>UNDAF Outcome 4. The nutritional status of the people in Tajikistan is improved through stable access to sufficient, appropriate and safe food, improved child feeding practices, better water and sanitation and improved access to quality health care</t>
  </si>
  <si>
    <r>
      <t xml:space="preserve">UNDAF Outcome 4.2 Exclusive breastfeeding rate among children under 6 months (→SDG 2.2.1, 2.2.2)                                                 </t>
    </r>
    <r>
      <rPr>
        <b/>
        <sz val="11"/>
        <color theme="1"/>
        <rFont val="HelveticaNeueLT Std"/>
        <family val="2"/>
      </rPr>
      <t>Baseline</t>
    </r>
    <r>
      <rPr>
        <sz val="11"/>
        <color theme="1"/>
        <rFont val="HelveticaNeueLT Std"/>
        <family val="2"/>
      </rPr>
      <t xml:space="preserve"> 2017 : 46%                                       </t>
    </r>
    <r>
      <rPr>
        <b/>
        <sz val="11"/>
        <color theme="1"/>
        <rFont val="HelveticaNeueLT Std"/>
        <family val="2"/>
      </rPr>
      <t>Target</t>
    </r>
    <r>
      <rPr>
        <sz val="11"/>
        <color theme="1"/>
        <rFont val="HelveticaNeueLT Std"/>
        <family val="2"/>
      </rPr>
      <t xml:space="preserve"> 2020: 41%</t>
    </r>
  </si>
  <si>
    <r>
      <t xml:space="preserve">UNDAF Outcome 4.3 Prevalence of anemia among women of reproductive age (15-49 yrs)(→SDG 2.1.1, 3.1.1)                                                </t>
    </r>
    <r>
      <rPr>
        <b/>
        <sz val="11"/>
        <color theme="1"/>
        <rFont val="HelveticaNeueLT Std"/>
        <family val="2"/>
      </rPr>
      <t>Baseline</t>
    </r>
    <r>
      <rPr>
        <sz val="11"/>
        <color theme="1"/>
        <rFont val="HelveticaNeueLT Std"/>
        <family val="2"/>
      </rPr>
      <t xml:space="preserve"> (2017): Total (41%), DRS (33%), GBAO (55%), Khatlon (47%) and Sughd (40%).                                                                           </t>
    </r>
    <r>
      <rPr>
        <b/>
        <sz val="11"/>
        <color theme="1"/>
        <rFont val="HelveticaNeueLT Std"/>
        <family val="2"/>
      </rPr>
      <t>Target</t>
    </r>
    <r>
      <rPr>
        <sz val="11"/>
        <color theme="1"/>
        <rFont val="HelveticaNeueLT Std"/>
        <family val="2"/>
      </rPr>
      <t xml:space="preserve"> (2020): 20% </t>
    </r>
  </si>
  <si>
    <r>
      <t xml:space="preserve">UNDAF Outcome 4.4 Level of anemia among children (→SDG 2.2.1, 2.2.2)
</t>
    </r>
    <r>
      <rPr>
        <b/>
        <sz val="11"/>
        <color theme="1"/>
        <rFont val="HelveticaNeueLT Std"/>
        <family val="2"/>
      </rPr>
      <t>Baseline</t>
    </r>
    <r>
      <rPr>
        <sz val="11"/>
        <color theme="1"/>
        <rFont val="HelveticaNeueLT Std"/>
        <family val="2"/>
      </rPr>
      <t xml:space="preserve">: (2017) U5: T: 41.6% (2017)
F: 40.1 % (2017) M: 43.1 % (2017)
U2:  T: 53.15% (2017)
</t>
    </r>
    <r>
      <rPr>
        <b/>
        <sz val="11"/>
        <color theme="1"/>
        <rFont val="HelveticaNeueLT Std"/>
        <family val="2"/>
      </rPr>
      <t>Target</t>
    </r>
    <r>
      <rPr>
        <sz val="11"/>
        <color theme="1"/>
        <rFont val="HelveticaNeueLT Std"/>
        <family val="2"/>
      </rPr>
      <t>: (2020)
U5:  T: &lt;25%
F: &lt;25% M: &lt;25%
U2: T: &lt;25%</t>
    </r>
  </si>
  <si>
    <r>
      <t xml:space="preserve">UNDAF Outcome 4.5 Percentage of households consuming adequately iodized salt (→SDG 2.1.1, 2.2.1, 2.2.2)
</t>
    </r>
    <r>
      <rPr>
        <b/>
        <sz val="11"/>
        <color theme="1"/>
        <rFont val="HelveticaNeueLT Std"/>
        <family val="2"/>
      </rPr>
      <t>Baseline</t>
    </r>
    <r>
      <rPr>
        <sz val="11"/>
        <color theme="1"/>
        <rFont val="HelveticaNeueLT Std"/>
        <family val="2"/>
      </rPr>
      <t xml:space="preserve">: (2017) 92%
</t>
    </r>
    <r>
      <rPr>
        <b/>
        <sz val="11"/>
        <color theme="1"/>
        <rFont val="HelveticaNeueLT Std"/>
        <family val="2"/>
      </rPr>
      <t>Target</t>
    </r>
    <r>
      <rPr>
        <sz val="11"/>
        <color theme="1"/>
        <rFont val="HelveticaNeueLT Std"/>
        <family val="2"/>
      </rPr>
      <t>: (2020) Over 90 %</t>
    </r>
  </si>
  <si>
    <r>
      <t xml:space="preserve">UNDAF Outcome 4.6 Proportion of children aged 0-59 months with diarrhea receiving oral rehydration therapy (ORS + Zinc + RHF or increased fluids) by sex and region
(→SDG 3.2.1, 3.9.2)
</t>
    </r>
    <r>
      <rPr>
        <b/>
        <sz val="11"/>
        <color theme="1"/>
        <rFont val="HelveticaNeueLT Std"/>
        <family val="2"/>
      </rPr>
      <t>Baseline</t>
    </r>
    <r>
      <rPr>
        <sz val="11"/>
        <color theme="1"/>
        <rFont val="HelveticaNeueLT Std"/>
        <family val="2"/>
      </rPr>
      <t xml:space="preserve">: (2017) T: 70.2%
F: 72.3% M: 74.3%
GBAO: 90.6% Sughd: 81.0% DRS: 79.3%
Khatlon: 67.0%
</t>
    </r>
    <r>
      <rPr>
        <b/>
        <sz val="11"/>
        <color theme="1"/>
        <rFont val="HelveticaNeueLT Std"/>
        <family val="2"/>
      </rPr>
      <t>Target</t>
    </r>
    <r>
      <rPr>
        <sz val="11"/>
        <color theme="1"/>
        <rFont val="HelveticaNeueLT Std"/>
        <family val="2"/>
      </rPr>
      <t>: (2020) 80%</t>
    </r>
  </si>
  <si>
    <t>46 percent of Tajiks seek work outside the country are under 30 years of age</t>
  </si>
  <si>
    <t>78 percent of children and families affected by migration do not have adequate income to cover cost of living with need for food being the most unmet need for 93 percent</t>
  </si>
  <si>
    <t>Save the children, EU, UNICEF</t>
  </si>
  <si>
    <t xml:space="preserve">33% of households are negatively impacted by migration </t>
  </si>
  <si>
    <t>Impact of Lanor migration on Children left behind in Tajikistan, UNICEF, 2011</t>
  </si>
  <si>
    <t xml:space="preserve">50% of households in Tajikistan are female-headed </t>
  </si>
  <si>
    <t>Tajikistan Country Gender Assessment, Asian Development Bank, 2016</t>
  </si>
  <si>
    <t xml:space="preserve"> 87% of children left behind living with one parent</t>
  </si>
  <si>
    <t>Martin, F.S. Zulaika, G. Who Cares for Children? A Descriptive Study of Care-Related Data Available Through Global Household Surveys
and How These Could Be Better Mined to Inform Policies and Services to Strengthen Family Care. Global Social Welfare, Volume 3, June 2016</t>
  </si>
  <si>
    <t>78% of families affected by migration do not have adequate income to cover the costs of living</t>
  </si>
  <si>
    <t>Protecting Children Affected by Migration in Southeast, South and Central Asia: Baseline Assessment (2018). The Assessment was commissioned by the Save the Children and co-funded by the EU and UNICEF, September-October 2018</t>
  </si>
  <si>
    <t xml:space="preserve">47% of girls in abandoned migrant families were enrolled in grades 10-11 versus 89% of boys. </t>
  </si>
  <si>
    <t>13.1% of children left behind aged 12-17 are engaged in labor (14.2 % boys, 12% girls)</t>
  </si>
  <si>
    <t>Labour Force Survey, 2017, TajStat</t>
  </si>
  <si>
    <t>10.1% of all primary caregivers have knowledge of support services to meet the needs of their children and only 16.4% receive any form of support</t>
  </si>
  <si>
    <t>Children left Behind: The Impact of Labour Migration on Children Left Behind in Tajikistan, Samuel Hall Consulting, 2014</t>
  </si>
  <si>
    <t>79.2% of families who have at least one family member in migration have limited access to health care services</t>
  </si>
  <si>
    <t>Assessment of the needs of vulnerable people for services at community level was conducted with the participation of 1.272 respondents affected by migration within the framework of the EU-funded project "Human Development Support Programme II" in Qubodiyon, Shahriston, istaravshan during the period 2015-2018</t>
  </si>
  <si>
    <t>40-62% of remittances are spent on health-related issues</t>
  </si>
  <si>
    <t>65% of families left behind have great difficulties in accessing health care services</t>
  </si>
  <si>
    <t>78% of families of migrants are ignorant of child protection laws and regulations</t>
  </si>
  <si>
    <t>In 2016 250.639 people aged between 15-29 migrated in search of employement</t>
  </si>
  <si>
    <t>Data on migration disagregated by age, Tajikistan 2017. Government of Tajikistan</t>
  </si>
  <si>
    <t>Poverty</t>
  </si>
  <si>
    <t>34 percent of children remain poor</t>
  </si>
  <si>
    <t>7.4 percent of the population (664 thousand people) are multidimensionally poor while an additional 20.1 percent are classified as vulnerable to multidimensional poverty (1,792 thousand people).</t>
  </si>
  <si>
    <t>Briefing note for countries on the 2019 Human Development Report Tajikistan</t>
  </si>
  <si>
    <t>Monetary poverty has fallem from 72% in 2003 to 49% in 2009 and from 37% in 2012 to 29.7% in 2017</t>
  </si>
  <si>
    <t>Glass Half Full: Poverty Diagnostic of Water Supply, Sanitation, and Hygiene Conditions in Tajikistan 2017</t>
  </si>
  <si>
    <t xml:space="preserve">Dushanbe has the lowest poverty
rate, followed by Sughd. Khatlon, DRS and GBAO are all much poorer regions, with poverty rates between 36-39% of the population. </t>
  </si>
  <si>
    <t>Poverty is seasonal : 48% of pop found to be be poor during one quarter of the year, as opposed to 13% poor throughout the entire year</t>
  </si>
  <si>
    <t>Tajikistan SitAn 2019</t>
  </si>
  <si>
    <t>Risks</t>
  </si>
  <si>
    <t>More than 60 percent of the country's inhabitants live in areas of high seismic risks</t>
  </si>
  <si>
    <t>UNISDR</t>
  </si>
  <si>
    <t xml:space="preserve">Disasters from 1997 to 2018 cost Tajikistan of just over $589 million </t>
  </si>
  <si>
    <t>Official damage assessment reports (National DRR Strategy 2019-2030)</t>
  </si>
  <si>
    <t>In the last 25 years, natural disasters have affected more than 80% of the population. Children represent 50-60% of those affected</t>
  </si>
  <si>
    <t>Keeping our promise to children : an agenda for Action, UNICEF, August 2013</t>
  </si>
  <si>
    <t>Social protection spending has reached over 1.5 somoni (equivalent to 4% of the GDP)</t>
  </si>
  <si>
    <t>Social Protection in Tajikistan, a Situation Analysis. UNICEF 2015</t>
  </si>
  <si>
    <t>Violence against Children</t>
  </si>
  <si>
    <t>1 in every 4 youth (26%) reports at least once incidence of violence, including physical violence, shaming or peer-to-peer violence</t>
  </si>
  <si>
    <t>69.8% of left behind children are subject to violence and 56.1% subject to neglect</t>
  </si>
  <si>
    <t xml:space="preserve">In rural areas 47% of children have been punished by teachers and 44% have been punished or bullied by their peers. </t>
  </si>
  <si>
    <t>25.5% of adolescents (11-17) lived in a household with a history of violence</t>
  </si>
  <si>
    <t xml:space="preserve">Change strategies </t>
  </si>
  <si>
    <t>Programming for at-scale results for children</t>
  </si>
  <si>
    <t>Percentage of country offices routinely engaging children in the planning, implementation, monitoring and evaluation of UNICEF country programmes</t>
  </si>
  <si>
    <t>SMQ 2019 Change strategies</t>
  </si>
  <si>
    <t>Percentage of country offices meeting organizational benchmarks on promoting peaceful and inclusive societies</t>
  </si>
  <si>
    <t>does not apply to indicator</t>
  </si>
  <si>
    <t>Conflict Tracker with focus on cross-border areas  developed within the scope of cross-border multiagency PBF-funded peacebuilding project. Within the scope of peacebuilding programme implemented in cross-border regions, conflict tracker was developed and used with both primary data collected by conflict monitors at muncipality level and available secondary data to understand better conflict dynamics in this region. Since 2015 the CO has been implementing social cohesion (peacebuilding) programme in selected cross-border districts in Tajikistan. At the moment, the CO has two ongoing social cohesion projects, funded by CSSF/DFID and UN PBF, where cross-sectoral approach towards social inclusion and adolescent participation in building social cohesion is applied. Projects are implemented by three sections of the CO under the coordination of Adolescent development and participation programme.</t>
  </si>
  <si>
    <t>Number of countries with inter-agency multi-year humanitarian response plans where country offices have aligned multi-year strtegies and plans</t>
  </si>
  <si>
    <t>Percentage of countries with humanitarian response plans where country offices contribute  to coordinated needs assessments through UNICEF-led cluster coordination mechanis, or directly with humanitarian country team</t>
  </si>
  <si>
    <t>Active engagement by one or more cluster coordinators
Active engagement by one or more CO staff
An agreed lead role for WASH data collection and analysis
An agreed lead role for education data collection and analysis
An agreed lead role for Child Protection data collection and analysis</t>
  </si>
  <si>
    <t>Percentage of country offices that meet organisational benchmarks on communication for development (C4D) programmes for community engagement and behaviour change, including adaptation for humanitarian response</t>
  </si>
  <si>
    <t>CP applying C4D strategies to health, nutrition, protection and adolescents. CP budget allocated for C4D. National/sub-national Government-led C4D mechanism(s) facilitated coordination of C4D/SBCC components of sector/cross-sector planning. Wide scope and source of data generated/used to design C4D strategies. C4D capacity development planning informed by needs assessment. CE mechanisms facilitate at-scale inclusion and particiaption of the most marginalized. CE initiatives have prioritiezed community capacity building towards development of local solutions and empowerment.</t>
  </si>
  <si>
    <t>CO support to national human rights institutions</t>
  </si>
  <si>
    <t xml:space="preserve">In 2018 Ombudsman for Child Rights (O4CR) was not compliant with Paris Principles. UNICEF supported institutional strengthening of the O4CR, including child rights monitoring in schools and residential child care facilities. UNICEF also supported strengthening of the O4CR complaint mechanism and the establishment of a child participation platform. in 2019 with support of UNICEF monitoring tools developed for O4CR and number of outreach campangs and meeting to raise awareness about O4CR were organised. CO supported government in development of a comprehensive SDG programme for children defining costs for its implementation and funding gaps as well as started development of financing plan. </t>
  </si>
  <si>
    <t>South to south cooperation</t>
  </si>
  <si>
    <t>Gender-responsive programming</t>
  </si>
  <si>
    <t>Percentage of country offices that conducted a gender analysis as part of CPD development</t>
  </si>
  <si>
    <t>A gender programmatic review was conducted in 2016 and as well as girls education review in early 2017.</t>
  </si>
  <si>
    <t>Percentage of country offices that meet organisational standarts on gender mainstreaming in programme implementation</t>
  </si>
  <si>
    <t>Winning support for the cause of children from decision makers and the wider public</t>
  </si>
  <si>
    <t>Number of people who volunteer, advocate or give for the cause of children</t>
  </si>
  <si>
    <t>UNICEF Tajikistan increased its collaboration with Youth based organisation attracting almost twice more young people in core and complementary programming as part of activities across the country. UNICEF continued its work with National Association of Volunteers of Tajikistan. Number of volunteers affiliated with UNICEF-supported programmes - both on UNICEF contact list and not on UNICEF contact lists : 7600 of which 70 were active during reporting year.</t>
  </si>
  <si>
    <t>Percentage of countries that have changed child focused policies as a result of a UNICEF-led advocacy campaign and related programme strategies</t>
  </si>
  <si>
    <t>Number of countries supported to take action through a UNICEF-led advocacy campaign on: child survival, children uprooted, early moments matter, ending violence</t>
  </si>
  <si>
    <t>Develop and leverage resources and partnerships for children</t>
  </si>
  <si>
    <t>Percentage of country offices and National Committees that are implementing advocacy plans on increasing budget allocations for children</t>
  </si>
  <si>
    <t xml:space="preserve">The CO has implemented an advocacy plan which has resulted in increasing budget allocations for children from the government. </t>
  </si>
  <si>
    <t>Harnessing the power of business and markets for children</t>
  </si>
  <si>
    <t>Number of businesses engaged by UNICEF and National Committees that have integrated child rights approaches into their business activities and relationships</t>
  </si>
  <si>
    <t>Hilton Hotel, Sheraton
Hotel, 55 Group,
Accelerate prosperity
Investment Fund, Chloe.</t>
  </si>
  <si>
    <t>United Nations working together</t>
  </si>
  <si>
    <t>UNICEF led cluster coordination mechanism meet satisfactory for established functions: nutrition, education, WASH, child protection</t>
  </si>
  <si>
    <t>CO assigned designated staff to lead/co-lead a humanitarian cluster/sector, area of responsibility or similar coordination mechanism. However, no assessment of coordination performance assessment has been undertaken with partners during the year of reporting.</t>
  </si>
  <si>
    <t>Engagement in joint programmes</t>
  </si>
  <si>
    <t xml:space="preserve"> PBF project aimed at improving intercommunal collaboration and peace in crossborder region with Kyrgyzstan through peacebuilding competencies among adolescents, dialogue platforms between adolescents and local authorities, 21st century skills and capacity of dutybearers working with children. UNDP, UNW, WFP and FAO are agencies
involved in the programme.</t>
  </si>
  <si>
    <t>In cash/kind contribution contributed to resident coordinator system, in millions of USD</t>
  </si>
  <si>
    <t>USD 30 000</t>
  </si>
  <si>
    <t>Fostering innovations in programming and advocacy processes and practices</t>
  </si>
  <si>
    <t>Percentage of countries implementing proven real-time information innovations at scale, including adaptation for humanitarian response</t>
  </si>
  <si>
    <t>Benefited from using Real Time Monitoring using a platform that is not powered by RapidPro</t>
  </si>
  <si>
    <t>Maternal and Newborn Health</t>
  </si>
  <si>
    <t>Number of live births delivered in health facilities through UNICEF-supported programmes</t>
  </si>
  <si>
    <t>SMQ 2019 Survive and Thrive</t>
  </si>
  <si>
    <t>40133 live births in UNICEF supported areas (HMIS report for 11 months of 2019)             38643 live births delivered in a health facility in UNICEF supported areas</t>
  </si>
  <si>
    <t>Countries implementing plans to strengthen quality of maternal and newborn primary health care</t>
  </si>
  <si>
    <t>Integration of nutrition counseling in pregnancy care programmes</t>
  </si>
  <si>
    <t>National strategy to prevent stunting in children</t>
  </si>
  <si>
    <t>UNICEF provided technical and financial assistance to the National SUN coordination committeed in finalizing of the multisectoral actional plan for nutrition aming in reducation of stunting in children under 5 in the country to approved by the government in the first half of 2020</t>
  </si>
  <si>
    <t>Programmes to improve the diversity of diets in children</t>
  </si>
  <si>
    <t>Number of girls and boys with severe acute malnutrition (SAM) who are admitted for treatment</t>
  </si>
  <si>
    <t>3163 children aged 6-59 months were admitted for treatment of severe acute malnutrition through UNICEF-supported programmes, including 1551 boys and 1612 girls.</t>
  </si>
  <si>
    <t>Treatment and care of children living with HIV</t>
  </si>
  <si>
    <t>Implementation of policies and/or strategies for the integration of key HIV/AIDS interventions (HIV testing and counselling, antretroviral therapy) into child-centered service points and the degree of scale within countries</t>
  </si>
  <si>
    <t>In April, 2019 MoHSP issued new order on integration of HIV services for children and adults into PHC throughout the country. According to this order all services related to HIV testing, treatment, care and support should be done within PHC facilities by relevant specialists. UNICEF provided an extensive support during the piloting phase for integration of Pediatric AIDS into child-centered service points at 21 PHC facilities through capacity building, supervision, renovation/equipping of rooms.</t>
  </si>
  <si>
    <t>HIV prevention</t>
  </si>
  <si>
    <t>Implementation of at least three high-impact gender-responsive adolescent prevention interventions</t>
  </si>
  <si>
    <t>Early childhood development</t>
  </si>
  <si>
    <t xml:space="preserve">Adoption of ECD packages for children at scale </t>
  </si>
  <si>
    <t>Percentage of UNICEF-targeted girls and boys in humanitarian situations who participate in organized programmes with ECD kits through UNICEF-supported programmes</t>
  </si>
  <si>
    <t>2500 children under five targeted to participate in organized programmes with ECD kit, 55 ECD kits covering 2500 children under five</t>
  </si>
  <si>
    <t>Number of adolescent girls and boys provided with to prevent anaemia and other forms of malnutrition through UNICEF-supported programmes</t>
  </si>
  <si>
    <t>To reduce the high rate anemia among children, adolescents and women, UNICEF provided technical advice to the Gov Tajikistan on the way forward to operationalize the recently passed food fortification and to support enhancing the quality of USI in Tajikistan</t>
  </si>
  <si>
    <t>Equitable access to quality education</t>
  </si>
  <si>
    <t>Number of out-of-school girls and boys who participated in early learning, primary or secondary education through UNICEF-supported programmes</t>
  </si>
  <si>
    <t>SMQ 2019 Learn</t>
  </si>
  <si>
    <t>Data available for 2018 &amp; 2019</t>
  </si>
  <si>
    <t>Girls and boys targeted by UNICEF as a share of girls and boys targeted by all partners for early learning or education support in humanitarian situations</t>
  </si>
  <si>
    <t>Contingency Plan target is set to cover 3000 children</t>
  </si>
  <si>
    <t>Learning outcomes</t>
  </si>
  <si>
    <t>Number of girls and boys provided with individual education/early learning material through UNICEF-supported programmes</t>
  </si>
  <si>
    <t>In 2019 more than 3900 children received learning materials on disaster risk reduction and disaster and climate resilience programme</t>
  </si>
  <si>
    <t>Effective education systems for learning outcomes, including early learning</t>
  </si>
  <si>
    <t>Gender-responsive teaching and learning systems</t>
  </si>
  <si>
    <t>Skills development</t>
  </si>
  <si>
    <t>Number of girls and boys who have participated in skills development programmes for learning, personal empowerment, active citizenship and/or employability through UNICEF-supported programmes (humanitarian)</t>
  </si>
  <si>
    <t>Systems institutionalizing gender-equitable skills for learning, personal empowerment, active citizenship and/or employability</t>
  </si>
  <si>
    <t>Prevention and response services for violence against children</t>
  </si>
  <si>
    <t>Core prevention and response interventions addressing violence against children through UNICEF-supported programmes: number of mothers, fathers and caregivers reached through parenting programmes</t>
  </si>
  <si>
    <t>SMQ 2019 Protection from Violence and Exploitation</t>
  </si>
  <si>
    <t>Total number of the parents and caregivers reached through positive parenting interventions: 1994. Mothers, fathers and caregivers of children under 5: 1557 - no disaggregation is available</t>
  </si>
  <si>
    <t>Core prevention and response interventions addressing violence against children through UNICEF-supported programmes: number of girls and boys who have experienced violence reached by UNICEF-suported health, social work or justice/law enforcement services</t>
  </si>
  <si>
    <t>Total 27 victims handled by the capacitated judges only in Northern part of Tajikistan (Soghd region). The total number of victims who faced formal justice procedures in Soghd region is 32. By the amendments introduced to the Law On Order and Conditions of Custody every year up to 700 children who fall into pre-trial detention will be protected from risk of abuse from adult detainees, approx. 40 children p.a sent to
boys colony won't be in solitary confinement while serving sentence. No age breakdown available</t>
  </si>
  <si>
    <t>Number of children reached by UNICEF supported social work/social services</t>
  </si>
  <si>
    <t xml:space="preserve">84 (13 girls and 71 boys). Children that were diverted to Juvenile Support Services in Northern part of Tajikistan. 429 affected by migration (214 girls) recfeived individual services. </t>
  </si>
  <si>
    <t>Number of children reached by UNICEF supported justice/law enforcement services</t>
  </si>
  <si>
    <t>175 children were handled by trained judges in 7 technically equipped child friendly courtrooms (across the country), protecting child victims and witnesses from contact with prepetrators.</t>
  </si>
  <si>
    <t>Data availability on number of girls and boys reported as victims of violence to child welfare services during a 12-month period</t>
  </si>
  <si>
    <t>Disaggregation is available only by Type of violence</t>
  </si>
  <si>
    <t>Data availability on number of cases of violence against girls and boys aged 0-17 years reported to police during a 12-month period</t>
  </si>
  <si>
    <t>Data tracked and reported at national level but disaggregation is available only by Type of violence</t>
  </si>
  <si>
    <t>Data availability on number of criminal convictions of violence against girls and boys aged 0-17 during a 12-month period</t>
  </si>
  <si>
    <t>Quality assurance system in place for social services work</t>
  </si>
  <si>
    <t xml:space="preserve">The country has 2 normative documents defining functions (roles and responsiblities, work procedures/SOPs) for social service workers at the national level, this framework is finalised and in use. The country has no formal system of supervision and support to the social service workforce but a system has been developed and is in the late draft stage, however implementation has not yet started. The country has no system for licensing or accreditation of social work. in 2017 MOHSP endoreced a Regulation to validate the qualifications and competencies of the staff working in the social protection sector. The regulation foresees the introduction of three levels or categories of social workers (with the higher, first and second categories). Based on the education background, working experience and results of the validation, social workers can be promoted to another level. </t>
  </si>
  <si>
    <t>Number of social services workers in the country</t>
  </si>
  <si>
    <t>1,973 staff is engaged in social services provision, from them 1, 276 are social workers.</t>
  </si>
  <si>
    <t>Number of social services workers certified to provide child protection services based on the most recent data available</t>
  </si>
  <si>
    <t>68 Child Rights Units Officers (officially called Guardianship Secretaries) have the mandate on child protection service provision, but they are not qualified social workers. There is no certification system for social services workers to provide child protection services.</t>
  </si>
  <si>
    <t>Legislative and policy framework to eliminate the worst forms of child labour</t>
  </si>
  <si>
    <t>i) The country has ratified the CRC
ii) The country has ratified ILO C138 without any reservations, e.g. for agricultural work
iii) The country has ratified ILO C182 without any reservations, e.g. for agricultural work
iv) The country's legal minimum age for employment is compliant with minimum age standards (ILO C138). 
v) The national legislation explicitly prohibits slavery and forced labour, trafficking of children and sexual exploitation
vi) The national legislation explicitly prohibits hazardous work for children and
young workers
vii) The country has targeted government programmes, including National Action
Plans, to prevent the worst forms of child labour</t>
  </si>
  <si>
    <t xml:space="preserve">Inter-operable information management system supports and tracks case management, incident monitoring and programme monitoring. </t>
  </si>
  <si>
    <t>Number of unaccompanied and seperated children in humanitarian situation supported by CO during this reporting year</t>
  </si>
  <si>
    <t>UNICEF provided support to 19 children repatriated from war affected areas. UNICEF supported all these children to be reintegrated with their extended families.</t>
  </si>
  <si>
    <t>Of the unaccompanied children registered with UNICEF support during the reporting year, (a) how many were provided with alternative care services and (b) how many were reunified with their primarycaregiver?</t>
  </si>
  <si>
    <t xml:space="preserve">6 boys and 13 girls where reunified with their families as a result of UNICEF support. 8 were under 5 years, 6 were between 5 and 9, 4 were between 10-14 years and one was between 15-17 years. </t>
  </si>
  <si>
    <t>Number of children on the move who receive protective services through UNICEF supported programmes</t>
  </si>
  <si>
    <t>The CO is implementing an EU-funded project on children left behind since July 2018. 3244 children received protective services through UNICEF-supported programmes during the year of reporting such as mental health, psychosocial services, legal aid, children were supported to receive birth certificates, support provided to apply for alimony, social allowances, enroll to school, establish paternity. No breakdown data is available. So CO states that total of 3,673 children left behind received services (from
them 3,244 children received legal aid and 429 received reintegration services).</t>
  </si>
  <si>
    <t>Access to justice</t>
  </si>
  <si>
    <t>Percentage of girls and boys that are in contact with the justice and administrative bodies who benefit from interventions to improve children's access to justice, such as specialized legal aid for children</t>
  </si>
  <si>
    <t>Data available for 2018 and 2019</t>
  </si>
  <si>
    <t>Percentage of girls and boys that are in contact with the justice and administrative bodies who are subject to diversion order or alternative measure as opposed to a custodial sentence through UNICEF-supported programmes</t>
  </si>
  <si>
    <t>Specialized justice for children systems, such as capacity-building and standards-setting within criminal and civil justice systems</t>
  </si>
  <si>
    <t>UNICEF supports a capacity building of judges, prosecutors, police officers. 3 training modules have been updated for prosecutors, judges and defense lawyers. 7 child friendly courtrooms have been set up in biggest cities. Rooms are equipped with CCTV, cameras and microphones and special rooms for interviewing children, victims and witness rooms that are connected to courts via CCTV.</t>
  </si>
  <si>
    <t>Justice professionals certified in and dealing with child offenders</t>
  </si>
  <si>
    <t>Justice professionals attend capacity building  interventions available at respective capacity building institutes/centers. Since 2015, Unicef capacitated 495 judges, police officers, prosecutors and defense lawyers. In 2019, 60 newly-appointed judges gained
knowledge &amp; skills on J4C &amp; child psychology. To ensure law enforcement institutions have in-house capacity to run J4C training in sustainable manner, 10 judges, 10 police officers &amp; 10 defence lawyers qualified as Master Trainers.</t>
  </si>
  <si>
    <t>Alternative care policies in line with 2009 Guidelines for the Alternative Care of Children</t>
  </si>
  <si>
    <t>The country has guardianship system and now in the process of placement children under the foster care. Adoption is also widely used in the country to place children.</t>
  </si>
  <si>
    <t>Free and Universal Birth registration Service within civil registration system, in accordance with national legal requirements</t>
  </si>
  <si>
    <t>There is a universal birth registration service in the country. Based on amendments
to the law On Civil Registry registration of birth within three months of birth is free
of charge. If this period is missed, fine may apply. UNICEF has supported 3,244
children age of 0-18 to receive birth certificates. In addition, negotiation with Ministry of Justice initiated to support children at risk of stateless to obtain birth registration through
organisation of national campaign.</t>
  </si>
  <si>
    <t>Programmes that aim to improve birth
registration and civil registration/vital
statistics during the year of reporting</t>
  </si>
  <si>
    <t>Number of children's births notified in the reporting year</t>
  </si>
  <si>
    <t>Notified: 30,000 (no disaggregation is available) children and families in 16 districts Registered: 13,242 children at risk of statelessness (70% women and girls) Certified: 2,625 children (49.4% girls, 50.6% boys) received birth certificates and 97 received passports within framework of the project.</t>
  </si>
  <si>
    <t>Number of children's births registred in the reporting year</t>
  </si>
  <si>
    <t>Total : 3171, Under 1 year old : 209, Ages 1-4 : 1295, Ages 5-17: 1667</t>
  </si>
  <si>
    <t>Number of children issued a birth certificate in the reporting year</t>
  </si>
  <si>
    <t>Total : 2364, Under 1 year old 217, Ages 1-4 : 1045, Ages 5-17: 1102</t>
  </si>
  <si>
    <t>Number of children issued a legal identity documen other than a birth certificate</t>
  </si>
  <si>
    <t>Total : 66, Ages 5-17: 66</t>
  </si>
  <si>
    <t>Number of additional people with access to a safe drinking water services through UNICEF supported programmes</t>
  </si>
  <si>
    <t>SMQ 2019 Safe and Clean environment</t>
  </si>
  <si>
    <t>no</t>
  </si>
  <si>
    <t>65000 women and their newborns (beneficiaries of maternity houses) located in rural areas of Tajikistan gained access to SAFELY MANAGED WATER SERVICE LEVEL. Reaching the people at household level was not the focus of the WASH related programming intervention during 2019. The 65,000 beneficiaries in maternities are reported under WASH in Institutions part</t>
  </si>
  <si>
    <t>Number of people in humanitarian situation who were provided with a sufficient quantity of water of appropriate quality for drinking, cooking and personal hygiene through UNICEF supported programmes during year of reporting</t>
  </si>
  <si>
    <t>5249 people were provided with a sufficient quantity of water of apropriate quality, of which 3019 women and 2230 men in rural areas</t>
  </si>
  <si>
    <t>WASH in schools</t>
  </si>
  <si>
    <t>UNICEF Tajikistan started its WASH programme in 2019. It is expected that in 2020, 49 shcools will gain access to WASH facilities. UNICEF Tajikistan will report on this indicator.</t>
  </si>
  <si>
    <t>Number of people with access to basic sanitation services through UNICEF-supported programmes</t>
  </si>
  <si>
    <t>17 maternity houses in rural areas have gained access to sanitation services on its premises in 2019. Reaching the people at household level was not the focus of the WASH related programming intervention during 2019.</t>
  </si>
  <si>
    <t>Number of schools with separate sanitation facilities for girls and boys</t>
  </si>
  <si>
    <t>In 2019, the contracts with construction companies were signed. The completion of works is  expected for July 2020. So, WASH activities reported for maternities only (17).</t>
  </si>
  <si>
    <t>Number of schools with menstrual hygiene management services</t>
  </si>
  <si>
    <t>This is planned for 2020.</t>
  </si>
  <si>
    <t>Number of health centres that have basic WASH facilities, through UNICEF-supported programmes</t>
  </si>
  <si>
    <t>Rehabilitation of WASH infrastructure works conducted in 17 maternities across the country (1 urban and 16 rural health care facilities) enabled access to WASH services to 65, 000 mothres and their newborns (on annual basis, referring to the data provided by the Ministry of Health)</t>
  </si>
  <si>
    <t>Community-based hand-washing behaviour-change programmes at a national scale</t>
  </si>
  <si>
    <t>Expert group set up at national level co-chaired by WB and UNICEF aimed to develop a nation-wide handwashing programme package for schools.</t>
  </si>
  <si>
    <t>Child poverty/ Public finance for children</t>
  </si>
  <si>
    <t>SMQ 2019 Equitable chance in life</t>
  </si>
  <si>
    <t>National legal social protection policy or legal framework</t>
  </si>
  <si>
    <t xml:space="preserve">Since 2015, UNICEF has been supporting the Government in Developping a Social Protection Strategy. UNICEF continued its advocacy for the approval of the new Social Protection Strategy in 2019. MHSP reviewed the draft strategy again and shared with sectoral ministries for their final comments. Process is ongoing at this stage. </t>
  </si>
  <si>
    <t>Percentage of GDP dedicated to social assistance programmes (cash transfers, in kind, social pensions, school feeding, public works, fee waivers)</t>
  </si>
  <si>
    <t>Betweem 0.25% and 1 %</t>
  </si>
  <si>
    <t>Existing elements of the integrated social and beneficiary registry systems</t>
  </si>
  <si>
    <t xml:space="preserve">Beneficiary registry database is available for poverty redction programme in the Targeted Social Assistance. A separate database is operational on social pension programmes for children but the databases are not accessible to the public. </t>
  </si>
  <si>
    <t>Assessment or evaluation of social assistance programmes</t>
  </si>
  <si>
    <t>Evalaution study conducted in 2018 to assess impact of government social assistance program (cash transfer) for children living with HIV.</t>
  </si>
  <si>
    <t>Proportion of children in the country covered by social assistance programme(s)</t>
  </si>
  <si>
    <t>Social assistance programmes coverage is less than 2% of children. Only 27, 000 CWD have access to social protection assistance. Other assistance programmes cover less than the social assistance for CWD programme. In total cash programmes do not reach 2% of child populaton in Tajikistan which equals to 74,000 children</t>
  </si>
  <si>
    <t>Availability of information and knowledge and/or other services to beneficiaries of social assistance programmes</t>
  </si>
  <si>
    <t xml:space="preserve">Only TSA beneficiaries are made eligible and informed on other sector services </t>
  </si>
  <si>
    <t>Level of integration of gender in the Social Protection system</t>
  </si>
  <si>
    <t xml:space="preserve">System is gender-neutral/blind, social protection systems and policies are not gender-sensitive. </t>
  </si>
  <si>
    <t>National cash transfer programmes that are ready to respond to a crisis</t>
  </si>
  <si>
    <t>No privision exists in either social protection or DRM policy, strategy or legal framework. There is no coordination between the stakeholders relevant for shock responsive social protection to enable the scale up of cash transfer programmes. UNICEF piloted a humanitarian cash transfer programme in 2018 to strengthen coordination among all stakeholders in 2019.</t>
  </si>
  <si>
    <t xml:space="preserve">UNICEF support to social protection </t>
  </si>
  <si>
    <t>Child poverty analysis, impact evaluations and/or SP systems assessment
SP policy and strategy development, improving coordination and/or domestic financing
Expanding and improving cash transfers for children (coverage)
Supporting child care and/or adolescent employability
Strengthening social welfare workforce and direct outreach to families
Strengthening national SP systems to become shock responsive
Linking humanitarian cash transfers to SP systems
Ensuring that SP system is sensitive to persons living with disability</t>
  </si>
  <si>
    <t>Number of adolescent girls and boys who participate in or lead civic engagement initiatives through UNICEF-supported programmes</t>
  </si>
  <si>
    <t>11009 adolescent girls and boys directly involved in adolescent participation and civic engagement activities through the decision making within child and youth friendly local governance initiative in 5 districts that strengthened youth councils within local government.</t>
  </si>
  <si>
    <t>Cross-cutting</t>
  </si>
  <si>
    <t>Humanitarian response</t>
  </si>
  <si>
    <t>Number of humanitarian situation CO responded to during the year of reporting</t>
  </si>
  <si>
    <t>SQM 2019 Cross-cutting</t>
  </si>
  <si>
    <t>2 natural disaster and reached 5,040 (2,571 female; 2,469 male) affected people, including 3,175 children (1,746 girls and 1,429 boys)</t>
  </si>
  <si>
    <t>Total combined population in need due to humanitarian situations in the country during the year of reporting</t>
  </si>
  <si>
    <t>total of 5249 people in need ( 2230 male; 3019 female) including 3254 0-17 years ( 1432 male; 1822 female) and 1995 18+ years (798 male; 1197 female)</t>
  </si>
  <si>
    <t xml:space="preserve">The comments section provides additional information collected on the data. These comments are either extracted from UNICEF documentation and give more details about the data or list target set for some data sets. </t>
  </si>
  <si>
    <t>TajStat 2016</t>
  </si>
  <si>
    <t>OECD 2010</t>
  </si>
  <si>
    <t>World Bank, 2020</t>
  </si>
  <si>
    <t>(a) Situation in the Labour Market in the Republic of Tajikistan, TajStat 2016                                 (b) Vulnerability and Resilience Atlas 2019</t>
  </si>
  <si>
    <t xml:space="preserve">UNDP </t>
  </si>
  <si>
    <t>Impact of Child Marriage Global Synthesis Report, World Bank and International Centre for Research on Women, 2018</t>
  </si>
  <si>
    <t>World Population Review 2020</t>
  </si>
  <si>
    <t>EMIS 2020</t>
  </si>
  <si>
    <t>World Bank and UNICEF</t>
  </si>
  <si>
    <t>CRC</t>
  </si>
  <si>
    <t>UNHCR</t>
  </si>
  <si>
    <t>Khodjamurodov G, Sodiqova D, Akkazieva B, Rechel B. Tajikistan: health system review. Health Systems in Transition, 2016; 18(1), 1-115</t>
  </si>
  <si>
    <t>National NGOs 2014</t>
  </si>
  <si>
    <t>ADB</t>
  </si>
  <si>
    <t>Martin, F.S. Zulaika, G. Who Cares for Children? A Descriptive Study of Care-Related Data Available Through Global Household Surveys
and How These Could Be Better Mined to Inform Policies and Services to Strengthen Family Care. Global Social Welfare, Volume 3, June 2017</t>
  </si>
  <si>
    <t>Children left Behind: The Impact of Labour Migration on Children Left Behind in Tajikistan, Samuel Hall Consulting, 2015</t>
  </si>
  <si>
    <t>Government of Tajikistan</t>
  </si>
  <si>
    <t>learning outcomes</t>
  </si>
  <si>
    <t xml:space="preserve"> Three colums indicate whether the data found has been disagregated by age, sex and rural/urban areas.           </t>
  </si>
  <si>
    <t>Education - Learn</t>
  </si>
  <si>
    <t>Goal/Outcome</t>
  </si>
  <si>
    <t>Goal/Oucome</t>
  </si>
  <si>
    <t xml:space="preserve">Within each sheet, the data has been categorised according to the year or latest year of collection, goal areas and area of intervention, indicator found, document source and organisation reporting the data (UNICEF or other). </t>
  </si>
  <si>
    <t>School drop-out rates</t>
  </si>
  <si>
    <t>Preschool Education</t>
  </si>
  <si>
    <t>Adolescent Education</t>
  </si>
  <si>
    <t>Right to Education</t>
  </si>
  <si>
    <t>UNICEF Reports</t>
  </si>
  <si>
    <t>Other sources</t>
  </si>
  <si>
    <t>Nb of data disaggregated by sex</t>
  </si>
  <si>
    <t>Early Childhood Development</t>
  </si>
  <si>
    <t>Child Health</t>
  </si>
  <si>
    <t>HIV Prevention</t>
  </si>
  <si>
    <t>Adolescent Health</t>
  </si>
  <si>
    <t>Mental Health</t>
  </si>
  <si>
    <t>Disaster Risk Management</t>
  </si>
  <si>
    <t>Gender Based Violence</t>
  </si>
  <si>
    <t>Positive Parenting</t>
  </si>
  <si>
    <t>Access to Justice</t>
  </si>
  <si>
    <t>Nb of Entries</t>
  </si>
  <si>
    <t>INTERVENTION AREA</t>
  </si>
  <si>
    <t>OTHER AREAS</t>
  </si>
  <si>
    <t>INDIC_UNICEForNot</t>
  </si>
  <si>
    <t>INDIC_Dis Sex</t>
  </si>
  <si>
    <t>INDIC_Dis Age</t>
  </si>
  <si>
    <t>INDIC_Dis Urb/Rural</t>
  </si>
  <si>
    <t>Row Labels</t>
  </si>
  <si>
    <t>Grand Total</t>
  </si>
  <si>
    <t>Sum of INDIC_UNICEForNot</t>
  </si>
  <si>
    <t>Sum of INDIC_Dis Sex</t>
  </si>
  <si>
    <t>Sum of INDIC_Dis Age</t>
  </si>
  <si>
    <t>Sum of INDIC_Dis Urb/Rural</t>
  </si>
  <si>
    <t>Nb of data disaggregated by age</t>
  </si>
  <si>
    <t xml:space="preserve">UNICEF </t>
  </si>
  <si>
    <t xml:space="preserve">LEARN </t>
  </si>
  <si>
    <t>SURVIVE AND THRIVE</t>
  </si>
  <si>
    <t xml:space="preserve">Safe and clean evironment </t>
  </si>
  <si>
    <t>37.6% of Tajik women aged between 5-49 are overweight or obese, a 27% increase since 2012. Urban women are slightly more likely than younger women to be obese. Khatlon and Sughd have seen the most alarming rises in obesity</t>
  </si>
  <si>
    <t>Not applicable No RAM for 2016</t>
  </si>
  <si>
    <t>Not applicable No RAM for 2017</t>
  </si>
  <si>
    <t>Availability of a model for
adolescent participation that
focuses on positive role of
adolescents as agents of
development contributing to
social cohesion and peace</t>
  </si>
  <si>
    <t>ADAP</t>
  </si>
  <si>
    <t>tbd</t>
  </si>
  <si>
    <t xml:space="preserve">tbd </t>
  </si>
  <si>
    <t>Perception of adolescent
girls and boys in targeted
communities about
opportunities to participate in
community decision making</t>
  </si>
  <si>
    <t>Number of consultative
platforms established and
functional to enable
adolescent girls and boys to
participate in decisions
concerning their lives</t>
  </si>
  <si>
    <t xml:space="preserve">2,780 acquired 21st century skills </t>
  </si>
  <si>
    <t>Standard Indicator - Number
of adolescent girls and boys
who completed a skills
development program</t>
  </si>
  <si>
    <t>Percentage of adolescents,
who report that they are
involved in local government
decisions on matters that
concern them</t>
  </si>
  <si>
    <t>Percentage of adolescents,
who report that they are
involved in family and
community decisions on
matters that concern them</t>
  </si>
  <si>
    <t>Percentage of adolescents
(10-19 years old), who
strongly agree that they can
resist negative pressure from
their peers and seniors</t>
  </si>
  <si>
    <t>75 (43 girls and 32 boys) students
have completed different levels of the
pilot ALP</t>
  </si>
  <si>
    <t>25% schools reached in target areas
applying Early Warning System on
drop out and supporting girls education</t>
  </si>
  <si>
    <t>% of schools in targeted
areas with effective
interventions in place to
enrol, retain children (boys
and girls) in basic education
and encourage their
transition to secondary
education</t>
  </si>
  <si>
    <t>1 regulation on Accelerated Learning
programme developed</t>
  </si>
  <si>
    <t>25 series of TV animation programme
endorsed for national broadcasting and
dissemination</t>
  </si>
  <si>
    <t>% of preschool age children
(boys and girls) and their
caregivers reached with
critical and comprehensive
ECD messages (including
VAC, CWD, Hygiene)
through diverse and
alternative child friendly
media materials</t>
  </si>
  <si>
    <t>15% of ECE UNICEF supported
centers measure learning outcomes of
children</t>
  </si>
  <si>
    <t>% of ECE settings
measuring school readiness
by applying ECE learning
outcome assessment tool
with built-in capacity</t>
  </si>
  <si>
    <t>TBD</t>
  </si>
  <si>
    <t xml:space="preserve">TBD </t>
  </si>
  <si>
    <t>% of parents of children
without disability who
consider it acceptable that
their children attend classes
together with CWD</t>
  </si>
  <si>
    <t>9.1% girls / 2.4%
boys</t>
  </si>
  <si>
    <t>Out-of-school rate for
adolescents of lower
secondary school age
(UNDAF indicator)</t>
  </si>
  <si>
    <t>% of children aged 7–15 with
registered disabilities
attending mainstream
schools (UNDAF indicator)</t>
  </si>
  <si>
    <t>75% girls / 77%
boys</t>
  </si>
  <si>
    <t>Transition rate from lower
secondary to secondary
general education (Grade 9
to Grade 10, UNDAF
indicator)</t>
  </si>
  <si>
    <t>10% girls / 12%
boys</t>
  </si>
  <si>
    <t>Net enrolment ratio in pre
primary education, children
aged 36-71 months (UNDAF
indicator)</t>
  </si>
  <si>
    <t xml:space="preserve">The SMQ 2019 learn document does not provide target data. </t>
  </si>
  <si>
    <t>SMQ 2019</t>
  </si>
  <si>
    <t>N/A</t>
  </si>
  <si>
    <t>Number of girls and biys who have participated in skills development programmes for learning, personal empowerment, active citizenship and/or employability through UNICEF-supported programmes (humaniarian)</t>
  </si>
  <si>
    <t>Education of children was not interrupted by disasters
during 2018 therefore, there was no need to provide
support for enrollment of children in education</t>
  </si>
  <si>
    <t>Number of Girls and Boys targeted by UNICEF as a share of girls and boys targeted by all partners for early learning or education support in humanitarian situations</t>
  </si>
  <si>
    <t>Number of children benefiting from early childhood education through alternative approaches (new models + TV animation model)</t>
  </si>
  <si>
    <t>% of HIV positive pregnant
women who receive
antiretrovirals to reduce the
risk of mother-to-child
transmission of HIV during
the last 12 months</t>
  </si>
  <si>
    <t>MICS/DHS or
other National
Survey</t>
  </si>
  <si>
    <t>Prevalence of anemia
among women of
reproductive age</t>
  </si>
  <si>
    <t>% of last births with a
postnatal check-up by
skilled health providers
within one week after
delivery</t>
  </si>
  <si>
    <t>Prevalence of underweight
among children under five</t>
  </si>
  <si>
    <t>Prevalence of wasting
among children under five</t>
  </si>
  <si>
    <t>Prevalence of stunting
among children under five</t>
  </si>
  <si>
    <t>The share of the budget
requirement for vaccines and
related devices covered by
the Government</t>
  </si>
  <si>
    <t>Under-five child mortality
rate (per 1,000 live births)</t>
  </si>
  <si>
    <t>Sector
Management
Information
System</t>
  </si>
  <si>
    <t>% of annual birth taking place in Maternity and Newborn units which applied national quality standard</t>
  </si>
  <si>
    <t>% children aged 6-59 months old effectively provided with two annual doses of vitamin A</t>
  </si>
  <si>
    <t>% of houshold using adequately iodized Salt</t>
  </si>
  <si>
    <t xml:space="preserve">The SMQ 2019 Survive and thrive document does not provide target data. </t>
  </si>
  <si>
    <t>Number of girls and boys with severe acute malnutrition (SAM) who were admitted for treatment</t>
  </si>
  <si>
    <t>HMIS report-SMQ 2019</t>
  </si>
  <si>
    <t>Number of live births delivered in health facilities supported through UNICEF-programme</t>
  </si>
  <si>
    <t>Neonatal mortality rate (per
1,000 live births)</t>
  </si>
  <si>
    <t># of policy briefs and
analytical reports on child
deprivation produced and
disseminated in coordination
with the Government</t>
  </si>
  <si>
    <t>Number of caregivers who
believe that family is the best
place for CWD to grow and
strive</t>
  </si>
  <si>
    <t>A project to prevent and address violence against children in six villages
of three districts, informed by a formative research, was initiated in July 2018 in partnership with CESVI,
an Italian NGO. The results of this pilot project will only be available in late 2019.</t>
  </si>
  <si>
    <t>Baseline data on
attitues and
practices re. VAC
is available</t>
  </si>
  <si>
    <t>Number of caregivers with
increased knowledge on
detrimental effects of
violence against children,
including adolescent girls
and boys</t>
  </si>
  <si>
    <t xml:space="preserve"> Limited dissemination of findings of baseline KABP study related to children and women with disabilities among stakeholders engaged in awareness raising interventions</t>
  </si>
  <si>
    <t>Evidence is disseminated and used for programming</t>
  </si>
  <si>
    <t>Studies and Surveys</t>
  </si>
  <si>
    <t>Baseline Study on Knowledge, Attitudes, Behaviours and Practices related to children and women with disabilities completed. Household survey conducted among 2,000 respondents throughout the country. 24 FDG and 19 key informants interviews carried out.</t>
  </si>
  <si>
    <t>Evidence is generated</t>
  </si>
  <si>
    <t>Number of people who participate in social and behavior change communication interventions promoting elimination of VAC
through UNICEF
programmes</t>
  </si>
  <si>
    <t>Availability of a tested and
documented capacity
building approach on cashbased transfers in
emergencies for Tajikistan</t>
  </si>
  <si>
    <t>Availability of regular data
and analysis produced to
monitor the impact of the
economic crisis on children</t>
  </si>
  <si>
    <t xml:space="preserve">106 Children                       </t>
  </si>
  <si>
    <t xml:space="preserve">143 Children                            </t>
  </si>
  <si>
    <t xml:space="preserve">170 children                                </t>
  </si>
  <si>
    <t>Number of children in
contact with the law provided with protection services, including free legal aid</t>
  </si>
  <si>
    <t>Number of state policies and programmes on social cash transfers that are child focused or child-sensitive (including toward the most vulnerable children such as girls and boys with
disabilities)</t>
  </si>
  <si>
    <t>&gt;60%</t>
  </si>
  <si>
    <t>Percentage of children (girls, boys, CWD) affected by emergencies who receive social and child protection support</t>
  </si>
  <si>
    <t>Number of children (girls,
boys, CWD) under 4 years old receiving family
alternative care (i.e. foster
care)</t>
  </si>
  <si>
    <t>YES</t>
  </si>
  <si>
    <t>NO</t>
  </si>
  <si>
    <t>Standard Indicator - 2.15
Shock-responsive SP:
Operational mechanisms are strengthened to adapt and/or expand in a timely manner during crisis (targeting and registration, MIS, coordination, monitoring, cash delivery system, complaints, communication,
linking with complementary
services, HR capacity)</t>
  </si>
  <si>
    <t>Number of policy decisions made based on the analysis of budgetary allocations and expenditures on social
protection of the most
vulnerable populations,
including children</t>
  </si>
  <si>
    <t>Number of improved and
functioning data collection
and monitoring systems for the protection of children in place (i.e. justice, child care and social protection
sectors)</t>
  </si>
  <si>
    <t>Number of adopted and/or
revised social and child
protection policies,
programmes and legal
norms aligned with
international standards</t>
  </si>
  <si>
    <t>Standard Indicator - 2.2
Policy/Strategy: Existence of valid national social protection strategy and/or
policy</t>
  </si>
  <si>
    <t>Standard Indicator - 1.2
National government
measurement of child
poverty using monetary
measures</t>
  </si>
  <si>
    <t>84 diversions and 35 alternatives to detention</t>
  </si>
  <si>
    <t xml:space="preserve">Number of children who were subject to a diversion order or alternative measure as opposed to a custodial sentence </t>
  </si>
  <si>
    <t>The Child Rights Units
Officers (officially called
Guardianship
Secretaries) have the
mandate on child
protection service
provision, but they are
not qualified social
workers. There is no
certification system for
â€œsocial services
workersâ€​ to provide
child protection services</t>
  </si>
  <si>
    <t>Number of social services workers
certified to provide child protection
services based on the most recent data
available</t>
  </si>
  <si>
    <t>1,973 staff is engaged in
social services provision,
from them 1,276 are
social workers</t>
  </si>
  <si>
    <t>Number of Social Services workers in the country</t>
  </si>
  <si>
    <t>175 children were handled by trained judges in 7
technically equipped child friendly courtrooms court
rooms (across the country), protecting child victims
and witnesses from contact with perpetrators</t>
  </si>
  <si>
    <t>Number of Children reached by UNICEF supported justice/law enforcment services</t>
  </si>
  <si>
    <t>84 (13 girls and 71 boys). Children that were diverted
to Juvenile Support Services in Northern part of
Tajikistan. 429 affected by migration (214 girls)
received individual services.</t>
  </si>
  <si>
    <t>Number of Children reached by UNICEF supported social work/social services</t>
  </si>
  <si>
    <t>Total 27 victims handled by the capacitated judges
only in Northern part of Tajikistan (Soghd region). The
total number of victims who faced formal justice
procedures in Soghd region is 32. By the amendments
introduced to the Law â€œOn Order and Conditions of
Custodyâ€​ every year up to 700 children who fall into
pre-trial detention will be protected from risk of abuse
from adult detainees, approx. 40 children p.a sent to
boys colony won't be in solitary confinement while
serving sentence</t>
  </si>
  <si>
    <t>Core prevention and response interventions addressing violence against children through UNICEF-supported programmes:  number of girls and boys who have experienced violence
reached by UNICEF-supported health, social work or justice/law enforcement services</t>
  </si>
  <si>
    <t>The SMQ 2019 document for Protective Environment does not provide baseline and target data for this indicator</t>
  </si>
  <si>
    <t>Number of mothers, fathers and caregivers reached through parenting programmes</t>
  </si>
  <si>
    <t>Percentage of planned state budget expenditure on social protection (to be
disaggregated by type of
social protection) (UNDAF
indicator)</t>
  </si>
  <si>
    <t>Number of CWD receiving
social pensions (UNDAF
indicator)</t>
  </si>
  <si>
    <t>Studies and
Surveys</t>
  </si>
  <si>
    <t>Percentage of parents who consider physical
punishment of their children acceptable under given circumstances</t>
  </si>
  <si>
    <t>Number of CWD receiving
community based care
service during the year</t>
  </si>
  <si>
    <t>Number of children in conflict with the law diverted to alternative community based
support during the year</t>
  </si>
  <si>
    <t>Number of CWD in residential care
(disaggregated by sex)</t>
  </si>
  <si>
    <t xml:space="preserve">77% and 23% </t>
  </si>
  <si>
    <t xml:space="preserve">84% and 16% </t>
  </si>
  <si>
    <t>Percent distribution of
children in formal care by
type of care (residential care vs. family-type care)</t>
  </si>
  <si>
    <t>Value</t>
  </si>
  <si>
    <t>Comments</t>
  </si>
  <si>
    <t>Source</t>
  </si>
  <si>
    <t>Progress</t>
  </si>
  <si>
    <t>Target</t>
  </si>
  <si>
    <t>Baseline</t>
  </si>
  <si>
    <t>Goal Area</t>
  </si>
  <si>
    <t>National Strategy/Plan to promote optimal IYCF and rMN practices developed, implemented and monitored</t>
  </si>
  <si>
    <t>n/a</t>
  </si>
  <si>
    <t>Plan (1000 days campaign) developed</t>
  </si>
  <si>
    <t>Plan developed</t>
  </si>
  <si>
    <t>Strategy and Plan (1000 days campaign) developed</t>
  </si>
  <si>
    <t>Sector Review(s)</t>
  </si>
  <si>
    <t>Strategy under finalization</t>
  </si>
  <si>
    <t>65 (doctors and nurses)</t>
  </si>
  <si>
    <t>Number of PHC workers with improved inter-personal communication skills on proper Child Health and Nutrition Care</t>
  </si>
  <si>
    <t>%of districts with MCH handbooks adopted</t>
  </si>
  <si>
    <t>56% (36 districts, including 12 UNICEF supported districts)</t>
  </si>
  <si>
    <t xml:space="preserve">Number of children living with HIV receiving social allowance </t>
  </si>
  <si>
    <t>Functional National Multidiscplinary Pediatric AIDS service delivery mechanism is in place</t>
  </si>
  <si>
    <t>Model developed</t>
  </si>
  <si>
    <t>Model tested in 14 PHCs</t>
  </si>
  <si>
    <t xml:space="preserve">Mechanism developed (regulation on
child friendly rooms (CFR) approved in
June 2017) and integration happens
gradually with 14 child friendly rooms
at PHC functioning now in Dushanbe,
Gissar, Rudaki and Vahdat. Those
CFRs cover 12.3 % of HIV positive
children in the country. </t>
  </si>
  <si>
    <t>Mechanism
developed and
integrated into
national health
system</t>
  </si>
  <si>
    <t>Number of district Maternity and Newborn units which passed accreditation standard and maintained the status</t>
  </si>
  <si>
    <t>% of maternities and
children's hospitals with
functional internal infection
control mechanism in place
(incl. ICATT certifate requirements)</t>
  </si>
  <si>
    <t>% of districts regularly
implementing BABIES matrix</t>
  </si>
  <si>
    <t>%ECE settings implementing holistic child centered methodology in inclusive and safe settings</t>
  </si>
  <si>
    <t>Availability and application of
Gender Sensitive and Life
Skills based Curriculum
(HIV/AIDs Education, DRR,
Hygiene Education and
others) in schools</t>
  </si>
  <si>
    <t>WASH and
Hygiene education
incorporated within
currcilulm and
applied in practice</t>
  </si>
  <si>
    <t>DRR
mainstreamed in
formal education</t>
  </si>
  <si>
    <t xml:space="preserve">WASH and Hygiene education
incorporated within the new primary
education curriculum and 445 primary
school teachers trained in application
of WASH and Hygiene education in 20
schools rehabilitated with GPE-4
funds. </t>
  </si>
  <si>
    <t>Yes/DRR mainstreamed in formal
education</t>
  </si>
  <si>
    <t>yes</t>
  </si>
  <si>
    <t>Availability of Education,
Health and WASH-related
emergency supplies in the
country</t>
  </si>
  <si>
    <t>10,000 affected
people, including
4,000 children</t>
  </si>
  <si>
    <t>Number of children in contact with the law provided with protection services, including free legal aid</t>
  </si>
  <si>
    <t>170 children who committed a minor offence were diverted from the criminal justice system and referred to the Centres for Additional Education (CAEs) in six districts of Sughd (151 - (130 boys / 21 girls)) and Khatlon (19) regions between January and November</t>
  </si>
  <si>
    <t>Nb of data disaggregated by Urban/Rural</t>
  </si>
  <si>
    <r>
      <t>Participation rate of adolescent in formal (including additional lessons) and non-formal education (inc. Extracurricular lessons) and training (inc. Vocational) in the previous 12 months (by sex, reasons).</t>
    </r>
    <r>
      <rPr>
        <b/>
        <sz val="11"/>
        <color theme="1"/>
        <rFont val="HelveticaNeueLT Std"/>
        <family val="2"/>
      </rPr>
      <t xml:space="preserve"> 97% of adolescents covered by formal education </t>
    </r>
    <r>
      <rPr>
        <sz val="11"/>
        <color theme="1"/>
        <rFont val="HelveticaNeueLT Std"/>
        <family val="2"/>
      </rPr>
      <t xml:space="preserve">during last 12 months (99% 10-14 y.o., 95% 15-19 y.o., 98% boys, 97% girls, 96% urban, 98% rural). </t>
    </r>
    <r>
      <rPr>
        <b/>
        <sz val="11"/>
        <color theme="1"/>
        <rFont val="HelveticaNeueLT Std"/>
        <family val="2"/>
      </rPr>
      <t>2% adolescent covered by non-formal education</t>
    </r>
    <r>
      <rPr>
        <sz val="11"/>
        <color theme="1"/>
        <rFont val="HelveticaNeueLT Std"/>
        <family val="2"/>
      </rPr>
      <t xml:space="preserve"> (2% 10-14 &amp; 15-19 y.o., 2% boys &amp; girls, 3% urban, 2% rural). </t>
    </r>
    <r>
      <rPr>
        <b/>
        <sz val="11"/>
        <color theme="1"/>
        <rFont val="HelveticaNeueLT Std"/>
        <family val="2"/>
      </rPr>
      <t>44% adolescent took additional lessons</t>
    </r>
    <r>
      <rPr>
        <sz val="11"/>
        <color theme="1"/>
        <rFont val="HelveticaNeueLT Std"/>
        <family val="2"/>
      </rPr>
      <t xml:space="preserve"> (40% 10-14 y.o, 48% 15-19 y.o., 47% boys, 40% girls, 48% urban, 43% rural)</t>
    </r>
  </si>
  <si>
    <t>% of adolescents satisfied with the quality of their education (SDG indicator)</t>
  </si>
  <si>
    <t>If in the whole country 6.6 out of 10 adolescnets are generally satisfied with the knowledge they gain, relatively lower level of satisfaction is marked in DRS, while satisfaction is relatively high in Sughd province.</t>
  </si>
  <si>
    <t>absentysm rate among adolescents in formal education</t>
  </si>
  <si>
    <t>94% of adolescents want to continue their education after 9th grade.</t>
  </si>
  <si>
    <t>% adolescents with information and communications technology skills (SDG indicator).</t>
  </si>
  <si>
    <t xml:space="preserve">53.6% of adolescents do not use computer. 91.7% adolescnets do not attend computer courses. 64% of adolescnets do not use internet. Of 36% of adolescents using internet 89.6% do so via mobile phone. Main reasons for not using computers : 68.4% do not have a computer, 18% cannot use computer (lack of skills), 7.2% not interested, 4.4% adults do not permit. If at the country level 53.6% of adolescnets reported skills of computer usage, from a regional perspective relatively higher level of computer usage is noted in GBAO and relatively lower level in DRS. </t>
  </si>
  <si>
    <t>Proportion of adolescents with basic knowledge on child rights : 85.7% of adolescents (15-19y.o.) do not know any child right (85.7% 10-14 y.o, 85.7% 15-19 y.o., 85% biys, 86.5% girls, 87.5% urban, 85.2% rural)</t>
  </si>
  <si>
    <t>child rights</t>
  </si>
  <si>
    <t>% of adolescents of 10-14 y.o who combine study and work. 66% rural adolescents, 49% urban adolescents, 60% girls, 63% boys</t>
  </si>
  <si>
    <t>Physical and non-physical violence towards adolescents</t>
  </si>
  <si>
    <t>PROTECTIVE ENVIRONMENT</t>
  </si>
  <si>
    <t>Nb of pregnant women mothers/caregivers of children under 2 years old who received the improved MCH handbook</t>
  </si>
  <si>
    <t>% of facilities having functional cold chain equipement with continuous temperature monitoring system is in place</t>
  </si>
  <si>
    <t>Nb of children born to HIV infected mothers who receive Early Infant Diagnosis</t>
  </si>
  <si>
    <t>other</t>
  </si>
  <si>
    <t>% of HW in maternities with improved WASH practiving appropriate hygiene and sanitation behaviours</t>
  </si>
  <si>
    <t>Level of anemia among children aged 6-59 months</t>
  </si>
  <si>
    <t>Nb of matenitites with improved water, sanitation and hygiene facilities</t>
  </si>
  <si>
    <t>Number of pregnant women who receive iron and folic acid supplementation</t>
  </si>
  <si>
    <t>Nb. of Pedagogical
Universities and Institutes
across country introducing
and instructing a course on
Child-focused active
pedagogy</t>
  </si>
  <si>
    <t>Nb. of children and
adolescent boys and girls
completing the Accelerated
Learning Program
(ALP)/Correspondence
Studies</t>
  </si>
  <si>
    <t>Nb. of regulations that
strengthen the identification
of OOSC, the prevention of
drop-out and the re-entry of
children, especially the most
marginalised, including CwD,
in formal and non-formal
education to complete basic
education</t>
  </si>
  <si>
    <t>Nb. of schools with effective interventions to retain girls and boys in basic education and encourage their transition to secondary education (EWS)</t>
  </si>
  <si>
    <t>Nb. of strategies to create demand for girls' education and encourage their transition to secondary education</t>
  </si>
  <si>
    <t xml:space="preserve">other </t>
  </si>
  <si>
    <t xml:space="preserve">Other </t>
  </si>
  <si>
    <t>% of schools implementing minimum disaster management and preparedness</t>
  </si>
  <si>
    <t>Nb. Of schools with seperate functional sanitation facilities for girls and boys, meeting national standards</t>
  </si>
  <si>
    <t>Nb of schools that practice daily group handwashing as a realult of UNICEF direct support and/or leveraged through national programmes</t>
  </si>
  <si>
    <t>Nb of pre-service teacher training institutions across country introducing and instructing a course on inclusive child-focused pedagogy</t>
  </si>
  <si>
    <t>% of supported ECE settings measuring child development and learning with build-in capacity</t>
  </si>
  <si>
    <t>nb. Of ECD teachers/facilitators who receive training with funding provided by UNICEF (MLE+PE)</t>
  </si>
  <si>
    <t>nb. of schools with comprehensive interventions in place to provide quality inclusive education to the most marginalized, with specific focus on girls and boys with disabilities</t>
  </si>
  <si>
    <t>Percentage of adolescents girls and boys, including the most marginalized, who know where and how to access youth-friendly services</t>
  </si>
  <si>
    <t>10% increase in target areas</t>
  </si>
  <si>
    <t>Percentage of adolescents and youth not in employment, education or training (NEET) among the most marginalized</t>
  </si>
  <si>
    <t>10% reduction of NEET adolescents</t>
  </si>
  <si>
    <t>Percentage of adolescent girls and boys who participate in or lead civic engagement initiatives</t>
  </si>
  <si>
    <t xml:space="preserve">10% increase </t>
  </si>
  <si>
    <t>Number of school and health professionals in targeted district areas with adequate capacity to provide appropriate support, including psycholgical support, to address the specific needs of adolescents, especially vulnerable groups</t>
  </si>
  <si>
    <t>Number of Children who have participated in skills development programmes for learning, personal development, active citizenship and/r employability through UNICEF supported programmes</t>
  </si>
  <si>
    <t>Number of innovative learning platforms established for skills and competency building</t>
  </si>
  <si>
    <t>Number of communication platforms or networks supported by UNICEF to facilitate sustained children and adolescent voice and participation across development priorities</t>
  </si>
  <si>
    <t>Number of adolescents girls and boys who participate in decision making on issues of concern to them at school level and contribute to the development of their communities (including social cohesion) in targeted districts</t>
  </si>
  <si>
    <t>Number of para-professional Social Workers responsible for child protection</t>
  </si>
  <si>
    <t>Number of chidren benefiting from government cash transfer programmes (disaggregated by gender, disability, urban/rural)</t>
  </si>
  <si>
    <t>Number of community workers equipped with skills to promote social inclusion of CWD</t>
  </si>
  <si>
    <t>Number of children in family type alternative care (disaggregated by gender and disability)</t>
  </si>
  <si>
    <t>Number of childre diverted from criminal and administrative justice (disaggregated by gender))</t>
  </si>
  <si>
    <t>Number of justice professionals and law enforcement officials trained on J4C</t>
  </si>
  <si>
    <t>Protective Environement</t>
  </si>
  <si>
    <t>Learn</t>
  </si>
  <si>
    <t>(blank)</t>
  </si>
  <si>
    <t>School enrollment</t>
  </si>
  <si>
    <t>Child Rights</t>
  </si>
  <si>
    <t>Count of INDIC_UNICEForNot</t>
  </si>
  <si>
    <t>Count of INDIC_Dis Sex</t>
  </si>
  <si>
    <t>Count of INDIC_Dis Age</t>
  </si>
  <si>
    <t>The information in this table is similar to information contained in RAM and SMQ and was adapted for easier analysis.</t>
  </si>
  <si>
    <t xml:space="preserve">This Data Mapping document was used to assess data collected through UNICEF Tajikistan's reporting processes and get an overall picture of UNICEF's intervention accross Goal Areas. This exercise was conducted at an early stage during the desk review and inception phase and aimed at identifying what data is available in Tajikistan, what is the data environement  (what gaps can be identified in data collection, which entities are collecting data). Data included in this mapping exercise was extracted from several UNICEF reports (COARs, RAMs, SMQs) as well as additional reports, evaluations and baseline studies provided in the library for the desk review).  Each tab (Learn, Survive and Thrive, Protective Environment, ADAP, Cross-sectoral or other) contain data collected from these different sources. The Baseline data and progress tab contains data collected from the RAM 2019 and SMQ 2019 (with the latest updated data) and was used to assess progress against indicators in the different outcome areas.      </t>
  </si>
  <si>
    <t>This number indicates the amount of data collected per outcome area</t>
  </si>
  <si>
    <t>This number indicates how many of the entries where found in UNICEF sources (COARS, RAMs, SMQs etc.)</t>
  </si>
  <si>
    <t>This number indicates how many entries were found in reports/sources from non-UNICEF sources</t>
  </si>
  <si>
    <t>This shows how many indicators or data are disagregated according to sex, age or rural/urban in each outcome areas</t>
  </si>
  <si>
    <t xml:space="preserve">The colour patern is used for better visualization of existing data and gaps. </t>
  </si>
  <si>
    <t xml:space="preserve">The evidence mapping is a data visualization tool. It presents a visual overview of data collected in intervention areas as well as outcome areas to helop identify existing sources of information as well as gaps. </t>
  </si>
  <si>
    <t>Baseline tab</t>
  </si>
  <si>
    <t>Tabs 1-5</t>
  </si>
  <si>
    <t xml:space="preserve">Evidence mapping tab. </t>
  </si>
  <si>
    <t>Use the filter buttons to select data</t>
  </si>
  <si>
    <t>Purpose of the Data Mapping Exercise</t>
  </si>
  <si>
    <t>Evidence Map</t>
  </si>
  <si>
    <t>Qualitative or Quantitative</t>
  </si>
  <si>
    <t>Qual</t>
  </si>
  <si>
    <t>Quant</t>
  </si>
  <si>
    <t>qual</t>
  </si>
  <si>
    <t xml:space="preserve">Qual </t>
  </si>
  <si>
    <t xml:space="preserve">To assess the learning outcomes of children who benefit from ECE programmes, tools were developed and tested in 132 ECE centres in 2016. </t>
  </si>
  <si>
    <t>quant</t>
  </si>
  <si>
    <t>11% of schools have comprehensive interventions in place to provide quality inclusive education to the most marginalised, with specific focus on girls and boys with disabilities</t>
  </si>
  <si>
    <t>Number of Quantitative Entries</t>
  </si>
  <si>
    <t>Yes if Quant</t>
  </si>
  <si>
    <t>Independence of adolescents in deciding on question of marriage is low. Vulnerable adolescents (adolescents with disabilities) 28%. Urban adolescents 22%, Rural adolescnets 23%, Rural girls 22%, 15-19 y.o. 41%</t>
  </si>
  <si>
    <t>Qualitative</t>
  </si>
  <si>
    <t>Sum of Yes if Quant</t>
  </si>
  <si>
    <t>Number of Entries from UNICEF reporting</t>
  </si>
  <si>
    <t>Number of entries from other sources</t>
  </si>
  <si>
    <r>
      <t xml:space="preserve">CPD/SMR report. CO using GPR toolkit for conducting the Gender Programmatic Review. CO identified mesurable gender output or outcome aligned to the GAP 2018-2021 in the CPD result framework = Gender equality in access, retention, and learning in education for girls and boys and Advancing adolescent girls' secondary education, learning and skills, including science, technology, engineering and mathematics. All outputs for Learning programme are gendersensitive. Besides, in 2019, in Adolescent Innovation labs under Adolescent programming, new skills development programmes developed for girls. </t>
    </r>
    <r>
      <rPr>
        <sz val="12"/>
        <color rgb="FFFF0000"/>
        <rFont val="HelveticaNeueLT Std"/>
        <family val="2"/>
      </rPr>
      <t xml:space="preserve">All indicators are gender disaggregated. </t>
    </r>
  </si>
  <si>
    <r>
      <t xml:space="preserve">According to </t>
    </r>
    <r>
      <rPr>
        <b/>
        <sz val="12"/>
        <rFont val="HelveticaNeueLT Std"/>
        <family val="2"/>
      </rPr>
      <t>the International Convention on the Protection of the Rights of All Migrants Workers and Members of their Family, Concluding Observations 9 May 2019 :</t>
    </r>
    <r>
      <rPr>
        <sz val="12"/>
        <rFont val="HelveticaNeueLT Std"/>
        <family val="2"/>
      </rPr>
      <t xml:space="preserve"> There is a lack of monitoring and evaluation mechanisms to assess the impact of migration
policies on migrants and their families. Data is not uniformly collected and there is a lack of
a centralized data collection system, notably as it relates to the situation of children who
migrate abroad, including unaccompanied children, spouses and children of migrant workers who are left behind, returnees and migrants in transit. The Office of the Human Rights Ombudsmen is under-resourced.</t>
    </r>
  </si>
  <si>
    <t>Protective environment</t>
  </si>
  <si>
    <t>Early Years</t>
  </si>
  <si>
    <t>Outcome</t>
  </si>
  <si>
    <t>Standard Indicator - Children 0-17 yrs living in residential care</t>
  </si>
  <si>
    <t>Number of children who have come into contact with the justice and administrative bodies who benefited from interventions to improve children's access to justice</t>
  </si>
  <si>
    <t>Child Poverty</t>
  </si>
  <si>
    <t>Policy</t>
  </si>
  <si>
    <t>Availability of evidence on 
social norms and practices
that hamper or support the
full realization of children</t>
  </si>
  <si>
    <t>Monitoring</t>
  </si>
  <si>
    <t>Children With Disabilities</t>
  </si>
  <si>
    <t>HIV</t>
  </si>
  <si>
    <t>Skills Development</t>
  </si>
  <si>
    <t>School Enrollment</t>
  </si>
  <si>
    <t>Teacher Training</t>
  </si>
  <si>
    <t>Adolescent Participation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</si>
</sst>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7">
    <font>
      <sz val="11"/>
      <color theme="1"/>
      <name val="HelveticaNeueLT Std"/>
      <family val="2"/>
    </font>
    <font>
      <sz val="11"/>
      <color theme="1"/>
      <name val="Calibri"/>
      <family val="2"/>
      <scheme val="minor"/>
    </font>
    <font>
      <sz val="11"/>
      <color theme="1"/>
      <name val="Calibri"/>
      <family val="2"/>
      <scheme val="minor"/>
    </font>
    <font>
      <sz val="11"/>
      <color theme="1"/>
      <name val="Calibri"/>
      <family val="2"/>
      <scheme val="minor"/>
    </font>
    <font>
      <sz val="12"/>
      <color theme="1"/>
      <name val="HelveticaNeueLT Std"/>
      <family val="2"/>
    </font>
    <font>
      <i/>
      <sz val="11"/>
      <color theme="1"/>
      <name val="HelveticaNeueLT Std"/>
      <family val="2"/>
    </font>
    <font>
      <sz val="11"/>
      <color rgb="FF000000"/>
      <name val="Calibri"/>
      <family val="2"/>
    </font>
    <font>
      <b/>
      <sz val="11"/>
      <color theme="1"/>
      <name val="HelveticaNeueLT Std"/>
      <family val="2"/>
    </font>
    <font>
      <sz val="10"/>
      <color theme="1"/>
      <name val="HelveticaNeueLT Std"/>
      <family val="2"/>
    </font>
    <font>
      <i/>
      <sz val="10"/>
      <color theme="1"/>
      <name val="HelveticaNeueLT Std"/>
      <family val="2"/>
    </font>
    <font>
      <sz val="8"/>
      <name val="HelveticaNeueLT Std"/>
      <family val="2"/>
    </font>
    <font>
      <sz val="20"/>
      <color theme="1"/>
      <name val="HelveticaNeueLT Std"/>
      <family val="2"/>
    </font>
    <font>
      <b/>
      <sz val="12"/>
      <color theme="0"/>
      <name val="HelveticaNeueLT Std"/>
      <family val="2"/>
    </font>
    <font>
      <sz val="14"/>
      <color theme="0"/>
      <name val="HelveticaNeueLT Std"/>
      <family val="2"/>
    </font>
    <font>
      <i/>
      <sz val="12"/>
      <color theme="1"/>
      <name val="HelveticaNeueLT Std"/>
      <family val="2"/>
    </font>
    <font>
      <sz val="9"/>
      <color theme="1"/>
      <name val="HelveticaNeueLT Std"/>
      <family val="2"/>
    </font>
    <font>
      <sz val="11"/>
      <color rgb="FF006100"/>
      <name val="Calibri"/>
      <family val="2"/>
      <scheme val="minor"/>
    </font>
    <font>
      <sz val="11"/>
      <color rgb="FF9C0006"/>
      <name val="Calibri"/>
      <family val="2"/>
      <scheme val="minor"/>
    </font>
    <font>
      <sz val="11"/>
      <color rgb="FF9C5700"/>
      <name val="Calibri"/>
      <family val="2"/>
      <scheme val="minor"/>
    </font>
    <font>
      <sz val="11"/>
      <color theme="1"/>
      <name val="Calibri Light"/>
      <family val="2"/>
      <scheme val="major"/>
    </font>
    <font>
      <sz val="11"/>
      <color rgb="FF006100"/>
      <name val="Calibri Light"/>
      <family val="2"/>
      <scheme val="major"/>
    </font>
    <font>
      <sz val="11"/>
      <color rgb="FF9C0006"/>
      <name val="Calibri Light"/>
      <family val="2"/>
      <scheme val="major"/>
    </font>
    <font>
      <sz val="11"/>
      <color rgb="FF9C5700"/>
      <name val="Calibri Light"/>
      <family val="2"/>
      <scheme val="major"/>
    </font>
    <font>
      <u/>
      <sz val="11"/>
      <color theme="10"/>
      <name val="HelveticaNeueLT Std"/>
      <family val="2"/>
    </font>
    <font>
      <sz val="14"/>
      <color theme="1"/>
      <name val="HelveticaNeueLT Std"/>
      <family val="2"/>
    </font>
    <font>
      <sz val="18"/>
      <color theme="4" tint="-0.249977111117893"/>
      <name val="HelveticaNeueLT Std"/>
      <family val="2"/>
    </font>
    <font>
      <sz val="9"/>
      <color indexed="81"/>
      <name val="Tahoma"/>
      <family val="2"/>
    </font>
    <font>
      <b/>
      <sz val="18"/>
      <color theme="0"/>
      <name val="HelveticaNeueLT Std"/>
      <family val="2"/>
    </font>
    <font>
      <sz val="18"/>
      <color theme="1"/>
      <name val="HelveticaNeueLT Std"/>
      <family val="2"/>
    </font>
    <font>
      <sz val="18"/>
      <color theme="0"/>
      <name val="HelveticaNeueLT Std"/>
      <family val="2"/>
    </font>
    <font>
      <b/>
      <sz val="18"/>
      <color theme="1"/>
      <name val="HelveticaNeueLT Std"/>
      <family val="2"/>
    </font>
    <font>
      <b/>
      <sz val="18"/>
      <name val="HelveticaNeueLT Std"/>
      <family val="2"/>
    </font>
    <font>
      <sz val="14"/>
      <color indexed="81"/>
      <name val="Tahoma"/>
      <family val="2"/>
    </font>
    <font>
      <b/>
      <sz val="22"/>
      <color indexed="81"/>
      <name val="Calibri"/>
      <family val="2"/>
      <scheme val="minor"/>
    </font>
    <font>
      <sz val="22"/>
      <color indexed="81"/>
      <name val="Calibri"/>
      <family val="2"/>
      <scheme val="minor"/>
    </font>
    <font>
      <b/>
      <sz val="20"/>
      <color indexed="81"/>
      <name val="Calibri"/>
      <family val="2"/>
      <scheme val="minor"/>
    </font>
    <font>
      <sz val="20"/>
      <color indexed="81"/>
      <name val="Calibri"/>
      <family val="2"/>
      <scheme val="minor"/>
    </font>
    <font>
      <b/>
      <sz val="20"/>
      <color indexed="81"/>
      <name val="Tahoma"/>
      <family val="2"/>
    </font>
    <font>
      <sz val="20"/>
      <color indexed="81"/>
      <name val="Tahoma"/>
      <family val="2"/>
    </font>
    <font>
      <sz val="20"/>
      <color theme="1"/>
      <name val="Calibri"/>
      <family val="2"/>
      <scheme val="minor"/>
    </font>
    <font>
      <sz val="24"/>
      <color theme="1"/>
      <name val="HelveticaNeueLT Std"/>
      <family val="2"/>
    </font>
    <font>
      <b/>
      <sz val="9"/>
      <color indexed="81"/>
      <name val="Tahoma"/>
      <family val="2"/>
    </font>
    <font>
      <b/>
      <sz val="11"/>
      <color theme="0"/>
      <name val="HelveticaNeueLT Std"/>
      <family val="2"/>
    </font>
    <font>
      <b/>
      <sz val="10"/>
      <color theme="0"/>
      <name val="HelveticaNeueLT Std"/>
      <family val="2"/>
    </font>
    <font>
      <sz val="8"/>
      <color theme="1"/>
      <name val="HelveticaNeueLT Std"/>
      <family val="2"/>
    </font>
    <font>
      <sz val="12"/>
      <color theme="0"/>
      <name val="HelveticaNeueLT Std"/>
      <family val="2"/>
    </font>
    <font>
      <sz val="12"/>
      <color rgb="FFFF0000"/>
      <name val="HelveticaNeueLT Std"/>
      <family val="2"/>
    </font>
    <font>
      <sz val="12"/>
      <name val="HelveticaNeueLT Std"/>
      <family val="2"/>
    </font>
    <font>
      <b/>
      <sz val="12"/>
      <name val="HelveticaNeueLT Std"/>
      <family val="2"/>
    </font>
    <font>
      <b/>
      <sz val="12"/>
      <color theme="0"/>
      <name val="Calibri Light"/>
      <family val="2"/>
      <scheme val="major"/>
    </font>
    <font>
      <sz val="12"/>
      <color theme="1"/>
      <name val="Calibri Light"/>
      <family val="2"/>
      <scheme val="major"/>
    </font>
    <font>
      <b/>
      <sz val="20"/>
      <color theme="1"/>
      <name val="Calibri Light"/>
      <family val="2"/>
      <scheme val="major"/>
    </font>
    <font>
      <i/>
      <sz val="10"/>
      <color theme="1"/>
      <name val="Calibri Light"/>
      <family val="2"/>
      <scheme val="major"/>
    </font>
    <font>
      <b/>
      <sz val="11"/>
      <color theme="0"/>
      <name val="Calibri Light"/>
      <family val="2"/>
      <scheme val="major"/>
    </font>
    <font>
      <b/>
      <sz val="18"/>
      <color theme="4" tint="-0.249977111117893"/>
      <name val="HelveticaNeueLT Std"/>
      <family val="2"/>
    </font>
    <font>
      <sz val="11"/>
      <color theme="4" tint="-0.249977111117893"/>
      <name val="HelveticaNeueLT Std"/>
      <family val="2"/>
    </font>
    <font>
      <sz val="10"/>
      <color theme="4" tint="-0.249977111117893"/>
      <name val="HelveticaNeueLT Std"/>
      <family val="2"/>
    </font>
    <font>
      <b/>
      <sz val="10"/>
      <color theme="1"/>
      <name val="HelveticaNeueLT Std"/>
      <family val="2"/>
    </font>
    <font>
      <sz val="10"/>
      <color theme="0"/>
      <name val="HelveticaNeueLT Std"/>
      <family val="2"/>
    </font>
    <font>
      <sz val="9"/>
      <color theme="4" tint="-0.249977111117893"/>
      <name val="HelveticaNeueLT Std"/>
      <family val="2"/>
    </font>
    <font>
      <b/>
      <u/>
      <sz val="10"/>
      <color theme="10"/>
      <name val="HelveticaNeueLT Std"/>
      <family val="2"/>
    </font>
    <font>
      <b/>
      <sz val="10"/>
      <color theme="0"/>
      <name val="Calibri Light"/>
      <family val="2"/>
      <scheme val="major"/>
    </font>
    <font>
      <b/>
      <sz val="12"/>
      <color theme="4" tint="-0.249977111117893"/>
      <name val="HelveticaNeueLT Std"/>
      <family val="2"/>
    </font>
    <font>
      <b/>
      <sz val="11"/>
      <color theme="4" tint="-0.249977111117893"/>
      <name val="HelveticaNeueLT Std"/>
      <family val="2"/>
    </font>
    <font>
      <b/>
      <sz val="10"/>
      <color theme="4" tint="-0.249977111117893"/>
      <name val="HelveticaNeueLT Std"/>
      <family val="2"/>
    </font>
    <font>
      <b/>
      <u/>
      <sz val="9"/>
      <color theme="4"/>
      <name val="HelveticaNeueLT Std"/>
      <family val="2"/>
    </font>
    <font>
      <sz val="10"/>
      <color theme="4" tint="-0.249977111117893"/>
      <name val="Calibri Light"/>
      <family val="2"/>
      <scheme val="major"/>
    </font>
  </fonts>
  <fills count="28">
    <fill>
      <patternFill patternType="none"/>
    </fill>
    <fill>
      <patternFill patternType="gray125"/>
    </fill>
    <fill>
      <patternFill patternType="solid">
        <fgColor theme="7"/>
        <bgColor indexed="64"/>
      </patternFill>
    </fill>
    <fill>
      <patternFill patternType="solid">
        <fgColor theme="2"/>
        <bgColor indexed="64"/>
      </patternFill>
    </fill>
    <fill>
      <patternFill patternType="solid">
        <fgColor theme="4" tint="0.39997558519241921"/>
        <bgColor indexed="64"/>
      </patternFill>
    </fill>
    <fill>
      <patternFill patternType="solid">
        <fgColor theme="9"/>
        <bgColor indexed="64"/>
      </patternFill>
    </fill>
    <fill>
      <patternFill patternType="solid">
        <fgColor theme="4"/>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6" tint="0.79998168889431442"/>
        <bgColor indexed="64"/>
      </patternFill>
    </fill>
    <fill>
      <patternFill patternType="solid">
        <fgColor theme="8" tint="-0.249977111117893"/>
        <bgColor indexed="64"/>
      </patternFill>
    </fill>
    <fill>
      <patternFill patternType="solid">
        <fgColor theme="8"/>
        <bgColor indexed="64"/>
      </patternFill>
    </fill>
    <fill>
      <patternFill patternType="solid">
        <fgColor rgb="FF7030A0"/>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FEB9C"/>
      </patternFill>
    </fill>
    <fill>
      <patternFill patternType="solid">
        <fgColor theme="6" tint="0.59999389629810485"/>
        <bgColor indexed="65"/>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9999"/>
        <bgColor indexed="64"/>
      </patternFill>
    </fill>
    <fill>
      <patternFill patternType="solid">
        <fgColor theme="8" tint="0.39997558519241921"/>
        <bgColor indexed="64"/>
      </patternFill>
    </fill>
    <fill>
      <patternFill patternType="lightUp">
        <fgColor theme="0" tint="-0.499984740745262"/>
        <bgColor indexed="65"/>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n">
        <color theme="4" tint="0.39997558519241921"/>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right style="thin">
        <color theme="0" tint="-0.249977111117893"/>
      </right>
      <top style="thin">
        <color theme="0" tint="-0.249977111117893"/>
      </top>
      <bottom style="thin">
        <color theme="0" tint="-0.249977111117893"/>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249977111117893"/>
      </left>
      <right style="thin">
        <color theme="0" tint="-0.249977111117893"/>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77111117893"/>
      </left>
      <right/>
      <top style="thin">
        <color theme="0" tint="-0.249977111117893"/>
      </top>
      <bottom style="thin">
        <color theme="0" tint="-0.249977111117893"/>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style="thin">
        <color indexed="64"/>
      </bottom>
      <diagonal/>
    </border>
    <border>
      <left style="thick">
        <color indexed="64"/>
      </left>
      <right/>
      <top/>
      <bottom style="thin">
        <color indexed="64"/>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diagonal/>
    </border>
    <border>
      <left style="thin">
        <color theme="2" tint="-0.499984740745262"/>
      </left>
      <right style="thin">
        <color theme="2" tint="-0.499984740745262"/>
      </right>
      <top/>
      <bottom/>
      <diagonal/>
    </border>
    <border>
      <left style="thin">
        <color theme="2" tint="-0.499984740745262"/>
      </left>
      <right style="thin">
        <color theme="2" tint="-0.499984740745262"/>
      </right>
      <top/>
      <bottom style="thin">
        <color theme="2" tint="-0.499984740745262"/>
      </bottom>
      <diagonal/>
    </border>
  </borders>
  <cellStyleXfs count="7">
    <xf numFmtId="0" fontId="0" fillId="0" borderId="0"/>
    <xf numFmtId="0" fontId="16" fillId="16" borderId="0" applyNumberFormat="0" applyBorder="0" applyAlignment="0" applyProtection="0"/>
    <xf numFmtId="0" fontId="17" fillId="17" borderId="0" applyNumberFormat="0" applyBorder="0" applyAlignment="0" applyProtection="0"/>
    <xf numFmtId="0" fontId="18" fillId="18" borderId="0" applyNumberFormat="0" applyBorder="0" applyAlignment="0" applyProtection="0"/>
    <xf numFmtId="0" fontId="3" fillId="19" borderId="0" applyNumberFormat="0" applyBorder="0" applyAlignment="0" applyProtection="0"/>
    <xf numFmtId="0" fontId="23" fillId="0" borderId="0" applyNumberFormat="0" applyFill="0" applyBorder="0" applyAlignment="0" applyProtection="0"/>
    <xf numFmtId="0" fontId="28" fillId="27" borderId="1">
      <alignment horizontal="center" vertical="center"/>
    </xf>
  </cellStyleXfs>
  <cellXfs count="292">
    <xf numFmtId="0" fontId="0" fillId="0" borderId="0" xfId="0"/>
    <xf numFmtId="0" fontId="4" fillId="0" borderId="0" xfId="0" applyFont="1" applyAlignment="1">
      <alignment vertical="top" wrapText="1"/>
    </xf>
    <xf numFmtId="0" fontId="0" fillId="0" borderId="0" xfId="0" applyAlignment="1">
      <alignment vertical="top" wrapText="1"/>
    </xf>
    <xf numFmtId="0" fontId="8" fillId="0" borderId="0" xfId="0" applyFont="1" applyAlignment="1">
      <alignment vertical="top" wrapText="1"/>
    </xf>
    <xf numFmtId="0" fontId="9" fillId="0" borderId="0" xfId="0" applyFont="1" applyAlignment="1">
      <alignment vertical="top" wrapText="1"/>
    </xf>
    <xf numFmtId="0" fontId="8" fillId="0" borderId="0" xfId="0" applyFont="1" applyAlignment="1">
      <alignment horizontal="left" vertical="top" wrapText="1"/>
    </xf>
    <xf numFmtId="0" fontId="0" fillId="0" borderId="0" xfId="0" applyBorder="1" applyAlignment="1">
      <alignment vertical="top" wrapText="1"/>
    </xf>
    <xf numFmtId="0" fontId="0" fillId="0" borderId="0" xfId="0" applyFill="1" applyAlignment="1">
      <alignment vertical="top" wrapText="1"/>
    </xf>
    <xf numFmtId="0" fontId="0" fillId="0" borderId="1" xfId="0" applyBorder="1" applyAlignment="1">
      <alignment vertical="top" textRotation="135" wrapText="1"/>
    </xf>
    <xf numFmtId="0" fontId="0" fillId="0" borderId="1" xfId="0" applyBorder="1" applyAlignment="1">
      <alignment vertical="top" wrapText="1"/>
    </xf>
    <xf numFmtId="0" fontId="0" fillId="0" borderId="1" xfId="0" applyBorder="1" applyAlignment="1">
      <alignment horizontal="center" vertical="center" textRotation="135" wrapText="1"/>
    </xf>
    <xf numFmtId="0" fontId="0" fillId="0" borderId="0" xfId="0" applyBorder="1" applyAlignment="1">
      <alignment vertical="top" textRotation="135" wrapText="1"/>
    </xf>
    <xf numFmtId="0" fontId="4" fillId="0" borderId="0" xfId="0" applyFont="1" applyBorder="1" applyAlignment="1">
      <alignment vertical="top" wrapText="1"/>
    </xf>
    <xf numFmtId="0" fontId="4" fillId="0" borderId="1" xfId="0" applyFont="1" applyBorder="1" applyAlignment="1">
      <alignment vertical="top" textRotation="135" wrapText="1"/>
    </xf>
    <xf numFmtId="0" fontId="0" fillId="0" borderId="1" xfId="0" applyBorder="1"/>
    <xf numFmtId="0" fontId="4" fillId="0" borderId="1" xfId="0" applyFont="1" applyBorder="1" applyAlignment="1">
      <alignment horizontal="center" vertical="center" textRotation="135" wrapText="1"/>
    </xf>
    <xf numFmtId="0" fontId="0" fillId="0" borderId="1" xfId="0" applyBorder="1" applyAlignment="1">
      <alignment wrapText="1"/>
    </xf>
    <xf numFmtId="0" fontId="0" fillId="0" borderId="0" xfId="0" applyBorder="1"/>
    <xf numFmtId="0" fontId="13" fillId="12" borderId="1" xfId="0" applyFont="1" applyFill="1" applyBorder="1" applyAlignment="1">
      <alignment vertical="center" wrapText="1"/>
    </xf>
    <xf numFmtId="0" fontId="13" fillId="12" borderId="1" xfId="0" applyFont="1" applyFill="1" applyBorder="1" applyAlignment="1">
      <alignment vertical="top" wrapText="1"/>
    </xf>
    <xf numFmtId="0" fontId="14" fillId="0" borderId="1" xfId="0" applyFont="1" applyBorder="1" applyAlignment="1">
      <alignment vertical="top" textRotation="135" wrapText="1"/>
    </xf>
    <xf numFmtId="0" fontId="14" fillId="0" borderId="1" xfId="0" applyFont="1" applyFill="1" applyBorder="1" applyAlignment="1">
      <alignment vertical="top" textRotation="135" wrapText="1"/>
    </xf>
    <xf numFmtId="0" fontId="0" fillId="0" borderId="0" xfId="0" pivotButton="1"/>
    <xf numFmtId="0" fontId="0" fillId="0" borderId="0" xfId="0" applyAlignment="1">
      <alignment horizontal="left"/>
    </xf>
    <xf numFmtId="0" fontId="7" fillId="15" borderId="3" xfId="0" applyFont="1" applyFill="1" applyBorder="1"/>
    <xf numFmtId="0" fontId="0" fillId="0" borderId="0" xfId="0" applyNumberFormat="1"/>
    <xf numFmtId="0" fontId="19" fillId="0" borderId="0" xfId="0" applyFont="1" applyBorder="1" applyAlignment="1">
      <alignment horizontal="left" vertical="center" wrapText="1"/>
    </xf>
    <xf numFmtId="0" fontId="0" fillId="0" borderId="0" xfId="0" applyFill="1" applyAlignment="1">
      <alignment horizontal="left"/>
    </xf>
    <xf numFmtId="0" fontId="0" fillId="0" borderId="0" xfId="0" applyNumberFormat="1" applyFill="1"/>
    <xf numFmtId="0" fontId="7" fillId="0" borderId="0" xfId="0" applyFont="1" applyFill="1" applyBorder="1"/>
    <xf numFmtId="0" fontId="0" fillId="0" borderId="0" xfId="0" applyFill="1" applyBorder="1" applyAlignment="1">
      <alignment horizontal="left"/>
    </xf>
    <xf numFmtId="0" fontId="7" fillId="0" borderId="0" xfId="0" applyNumberFormat="1" applyFont="1" applyFill="1" applyBorder="1"/>
    <xf numFmtId="0" fontId="0" fillId="0" borderId="0" xfId="0" applyNumberFormat="1" applyFill="1" applyBorder="1"/>
    <xf numFmtId="0" fontId="15" fillId="0" borderId="0" xfId="0" applyFont="1" applyBorder="1" applyAlignment="1">
      <alignment horizontal="center" vertical="center" wrapText="1"/>
    </xf>
    <xf numFmtId="0" fontId="15" fillId="0" borderId="0" xfId="0" applyFont="1" applyBorder="1" applyAlignment="1">
      <alignment vertical="top" wrapText="1"/>
    </xf>
    <xf numFmtId="0" fontId="0" fillId="0" borderId="0" xfId="0" applyFill="1" applyBorder="1"/>
    <xf numFmtId="0" fontId="19" fillId="0" borderId="0" xfId="0" applyFont="1" applyBorder="1" applyAlignment="1">
      <alignment horizontal="center" vertical="center" wrapText="1"/>
    </xf>
    <xf numFmtId="0" fontId="19" fillId="0" borderId="0" xfId="0" applyFont="1" applyBorder="1" applyAlignment="1">
      <alignment horizontal="center" vertical="top" wrapText="1"/>
    </xf>
    <xf numFmtId="0" fontId="0" fillId="0" borderId="0" xfId="0" applyBorder="1" applyAlignment="1">
      <alignment horizontal="left" vertical="top" wrapText="1"/>
    </xf>
    <xf numFmtId="0" fontId="24" fillId="0" borderId="0" xfId="0" applyFont="1"/>
    <xf numFmtId="0" fontId="24" fillId="0" borderId="0" xfId="0" applyFont="1" applyAlignment="1">
      <alignment vertical="top" wrapText="1"/>
    </xf>
    <xf numFmtId="0" fontId="25" fillId="0" borderId="0" xfId="0" applyFont="1" applyBorder="1" applyAlignment="1">
      <alignment vertical="center" wrapText="1"/>
    </xf>
    <xf numFmtId="0" fontId="25" fillId="0" borderId="0" xfId="0" applyFont="1" applyFill="1" applyBorder="1" applyAlignment="1">
      <alignment wrapText="1"/>
    </xf>
    <xf numFmtId="0" fontId="5" fillId="0" borderId="0" xfId="0" applyFont="1" applyBorder="1" applyAlignment="1">
      <alignment vertical="top" wrapText="1"/>
    </xf>
    <xf numFmtId="0" fontId="8" fillId="0" borderId="0" xfId="0" applyFont="1" applyBorder="1" applyAlignment="1">
      <alignment horizontal="left" vertical="top" wrapText="1"/>
    </xf>
    <xf numFmtId="0" fontId="28" fillId="0" borderId="0" xfId="0" applyFont="1"/>
    <xf numFmtId="0" fontId="27" fillId="12"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29" fillId="12" borderId="1" xfId="0" applyFont="1" applyFill="1" applyBorder="1" applyAlignment="1">
      <alignment vertical="top" wrapText="1"/>
    </xf>
    <xf numFmtId="0" fontId="29" fillId="12" borderId="8" xfId="0" applyFont="1" applyFill="1" applyBorder="1" applyAlignment="1">
      <alignment vertical="top" wrapText="1"/>
    </xf>
    <xf numFmtId="0" fontId="29" fillId="12" borderId="1" xfId="0" applyFont="1" applyFill="1" applyBorder="1" applyAlignment="1">
      <alignment horizontal="left" vertical="center" wrapText="1"/>
    </xf>
    <xf numFmtId="0" fontId="28" fillId="0" borderId="0" xfId="0" applyFont="1" applyAlignment="1">
      <alignment horizontal="right" vertical="center"/>
    </xf>
    <xf numFmtId="0" fontId="27" fillId="12" borderId="0" xfId="0" applyFont="1" applyFill="1" applyAlignment="1">
      <alignment vertical="center"/>
    </xf>
    <xf numFmtId="0" fontId="30" fillId="0" borderId="0" xfId="0" applyFont="1" applyAlignment="1">
      <alignment vertical="center"/>
    </xf>
    <xf numFmtId="0" fontId="30" fillId="0" borderId="1" xfId="0" applyFont="1" applyFill="1" applyBorder="1" applyAlignment="1">
      <alignment horizontal="center" vertical="center" wrapText="1"/>
    </xf>
    <xf numFmtId="0" fontId="30" fillId="0" borderId="0" xfId="0" applyFont="1" applyAlignment="1">
      <alignment horizontal="center" vertical="center"/>
    </xf>
    <xf numFmtId="0" fontId="7" fillId="0" borderId="0" xfId="0" applyFont="1" applyFill="1" applyBorder="1" applyAlignment="1">
      <alignment horizontal="left"/>
    </xf>
    <xf numFmtId="0" fontId="30" fillId="0" borderId="13"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7" xfId="0" applyFont="1" applyBorder="1" applyAlignment="1">
      <alignment horizontal="center" vertical="center" wrapText="1"/>
    </xf>
    <xf numFmtId="0" fontId="28" fillId="0" borderId="1" xfId="0" applyFont="1" applyBorder="1" applyAlignment="1">
      <alignment horizontal="right" vertical="top" wrapText="1"/>
    </xf>
    <xf numFmtId="0" fontId="28" fillId="0" borderId="13" xfId="0" applyFont="1" applyBorder="1" applyAlignment="1">
      <alignment horizontal="right" vertical="top" wrapText="1"/>
    </xf>
    <xf numFmtId="0" fontId="28" fillId="0" borderId="16" xfId="0" applyFont="1" applyBorder="1" applyAlignment="1">
      <alignment horizontal="right" vertical="top" wrapText="1"/>
    </xf>
    <xf numFmtId="0" fontId="28" fillId="0" borderId="1" xfId="0" applyFont="1" applyBorder="1" applyAlignment="1">
      <alignment horizontal="right" vertical="top"/>
    </xf>
    <xf numFmtId="0" fontId="28" fillId="0" borderId="13" xfId="0" applyFont="1" applyBorder="1" applyAlignment="1">
      <alignment horizontal="right" vertical="top"/>
    </xf>
    <xf numFmtId="0" fontId="28" fillId="0" borderId="16" xfId="0" applyFont="1" applyBorder="1" applyAlignment="1">
      <alignment horizontal="right" vertical="top"/>
    </xf>
    <xf numFmtId="0" fontId="28" fillId="0" borderId="17" xfId="0" applyFont="1" applyBorder="1" applyAlignment="1">
      <alignment horizontal="right" vertical="top" wrapText="1"/>
    </xf>
    <xf numFmtId="0" fontId="28" fillId="0" borderId="14" xfId="0" applyFont="1" applyBorder="1" applyAlignment="1">
      <alignment horizontal="right" vertical="top" wrapText="1"/>
    </xf>
    <xf numFmtId="0" fontId="28" fillId="0" borderId="17" xfId="0" applyFont="1" applyBorder="1" applyAlignment="1">
      <alignment horizontal="right" vertical="top"/>
    </xf>
    <xf numFmtId="0" fontId="28" fillId="0" borderId="14" xfId="0" applyFont="1" applyBorder="1" applyAlignment="1">
      <alignment horizontal="right" vertical="top"/>
    </xf>
    <xf numFmtId="0" fontId="28" fillId="27" borderId="1" xfId="6" applyAlignment="1">
      <alignment horizontal="right" vertical="top"/>
    </xf>
    <xf numFmtId="0" fontId="28" fillId="27" borderId="17" xfId="6" applyBorder="1" applyAlignment="1">
      <alignment horizontal="right" vertical="top"/>
    </xf>
    <xf numFmtId="0" fontId="28" fillId="27" borderId="13" xfId="6" applyBorder="1" applyAlignment="1">
      <alignment horizontal="right" vertical="top"/>
    </xf>
    <xf numFmtId="0" fontId="28" fillId="27" borderId="16" xfId="6" applyBorder="1" applyAlignment="1">
      <alignment horizontal="right" vertical="top"/>
    </xf>
    <xf numFmtId="0" fontId="28" fillId="0" borderId="0" xfId="0" applyFont="1" applyBorder="1" applyAlignment="1">
      <alignment horizontal="right" vertical="top"/>
    </xf>
    <xf numFmtId="0" fontId="28" fillId="0" borderId="7" xfId="0" applyFont="1" applyFill="1" applyBorder="1" applyAlignment="1">
      <alignment horizontal="right" vertical="top" wrapText="1"/>
    </xf>
    <xf numFmtId="0" fontId="28" fillId="0" borderId="11" xfId="0" applyFont="1" applyFill="1" applyBorder="1" applyAlignment="1">
      <alignment horizontal="right" vertical="top" wrapText="1"/>
    </xf>
    <xf numFmtId="0" fontId="28" fillId="0" borderId="8" xfId="0" applyFont="1" applyBorder="1" applyAlignment="1">
      <alignment horizontal="right" vertical="top"/>
    </xf>
    <xf numFmtId="0" fontId="28" fillId="0" borderId="1" xfId="0" applyFont="1" applyFill="1" applyBorder="1" applyAlignment="1">
      <alignment horizontal="right" vertical="top" wrapText="1"/>
    </xf>
    <xf numFmtId="0" fontId="28" fillId="0" borderId="13" xfId="0" applyFont="1" applyFill="1" applyBorder="1" applyAlignment="1">
      <alignment horizontal="right" vertical="top" wrapText="1"/>
    </xf>
    <xf numFmtId="0" fontId="0" fillId="0" borderId="0" xfId="0" pivotButton="1" applyNumberFormat="1" applyFill="1" applyBorder="1"/>
    <xf numFmtId="0" fontId="0" fillId="0" borderId="0" xfId="0" pivotButton="1" applyFill="1" applyBorder="1"/>
    <xf numFmtId="0" fontId="0" fillId="0" borderId="0" xfId="0" pivotButton="1" applyFill="1" applyBorder="1" applyAlignment="1">
      <alignment horizontal="left"/>
    </xf>
    <xf numFmtId="0" fontId="40" fillId="0" borderId="0" xfId="0" applyFont="1" applyAlignment="1">
      <alignment horizontal="left"/>
    </xf>
    <xf numFmtId="0" fontId="40" fillId="0" borderId="0" xfId="0" applyNumberFormat="1" applyFont="1"/>
    <xf numFmtId="0" fontId="28" fillId="0" borderId="1" xfId="0" applyFont="1" applyBorder="1" applyAlignment="1">
      <alignment vertical="top"/>
    </xf>
    <xf numFmtId="0" fontId="28" fillId="0" borderId="0" xfId="0" applyFont="1" applyAlignment="1">
      <alignment vertical="top"/>
    </xf>
    <xf numFmtId="0" fontId="40" fillId="0" borderId="0" xfId="0" applyFont="1"/>
    <xf numFmtId="0" fontId="44" fillId="0" borderId="0" xfId="0" applyFont="1" applyAlignment="1">
      <alignment vertical="top" wrapText="1"/>
    </xf>
    <xf numFmtId="0" fontId="44" fillId="0" borderId="0" xfId="0" applyFont="1" applyBorder="1" applyAlignment="1">
      <alignment vertical="top" wrapText="1"/>
    </xf>
    <xf numFmtId="0" fontId="12" fillId="12" borderId="20" xfId="0" applyFont="1" applyFill="1" applyBorder="1" applyAlignment="1">
      <alignment vertical="top" wrapText="1"/>
    </xf>
    <xf numFmtId="0" fontId="12" fillId="12" borderId="20" xfId="0" applyFont="1" applyFill="1" applyBorder="1" applyAlignment="1">
      <alignment horizontal="left" vertical="top" wrapText="1"/>
    </xf>
    <xf numFmtId="0" fontId="44" fillId="0" borderId="20" xfId="0" applyFont="1" applyBorder="1" applyAlignment="1">
      <alignment vertical="top" wrapText="1"/>
    </xf>
    <xf numFmtId="0" fontId="5" fillId="0" borderId="20" xfId="0" applyFont="1" applyBorder="1" applyAlignment="1">
      <alignment vertical="top" wrapText="1"/>
    </xf>
    <xf numFmtId="0" fontId="0" fillId="0" borderId="20" xfId="0" applyBorder="1" applyAlignment="1">
      <alignment vertical="top" wrapText="1"/>
    </xf>
    <xf numFmtId="0" fontId="9" fillId="0" borderId="20" xfId="0" applyFont="1" applyBorder="1" applyAlignment="1">
      <alignment vertical="top" wrapText="1"/>
    </xf>
    <xf numFmtId="0" fontId="8" fillId="0" borderId="20" xfId="0" applyFont="1" applyBorder="1" applyAlignment="1">
      <alignment vertical="top" wrapText="1"/>
    </xf>
    <xf numFmtId="0" fontId="8" fillId="0" borderId="20" xfId="0" applyFont="1" applyBorder="1" applyAlignment="1">
      <alignment horizontal="left" vertical="top" wrapText="1"/>
    </xf>
    <xf numFmtId="0" fontId="44" fillId="0" borderId="20" xfId="0" applyFont="1" applyBorder="1" applyAlignment="1">
      <alignment horizontal="center" vertical="center" wrapText="1"/>
    </xf>
    <xf numFmtId="0" fontId="44" fillId="22" borderId="0" xfId="0" applyFont="1" applyFill="1" applyBorder="1" applyAlignment="1">
      <alignment vertical="top" wrapText="1"/>
    </xf>
    <xf numFmtId="0" fontId="11" fillId="22" borderId="0" xfId="0" applyFont="1" applyFill="1" applyBorder="1" applyAlignment="1">
      <alignment vertical="center" textRotation="90"/>
    </xf>
    <xf numFmtId="0" fontId="0" fillId="11" borderId="20" xfId="0" applyFill="1" applyBorder="1" applyAlignment="1">
      <alignment vertical="top" wrapText="1"/>
    </xf>
    <xf numFmtId="0" fontId="0" fillId="0" borderId="20" xfId="0" applyFill="1" applyBorder="1" applyAlignment="1">
      <alignment vertical="top" wrapText="1"/>
    </xf>
    <xf numFmtId="0" fontId="44" fillId="0" borderId="20" xfId="0" applyFont="1" applyBorder="1" applyAlignment="1">
      <alignment horizontal="right" vertical="top" wrapText="1"/>
    </xf>
    <xf numFmtId="0" fontId="43" fillId="12" borderId="20" xfId="0" applyFont="1" applyFill="1" applyBorder="1" applyAlignment="1">
      <alignment vertical="top" wrapText="1"/>
    </xf>
    <xf numFmtId="0" fontId="9" fillId="0" borderId="20" xfId="0" applyFont="1" applyFill="1" applyBorder="1" applyAlignment="1">
      <alignment vertical="top" wrapText="1"/>
    </xf>
    <xf numFmtId="0" fontId="42" fillId="12" borderId="20" xfId="0" applyFont="1" applyFill="1" applyBorder="1" applyAlignment="1">
      <alignment vertical="top" wrapText="1"/>
    </xf>
    <xf numFmtId="0" fontId="6" fillId="0" borderId="20" xfId="0" applyFont="1" applyBorder="1" applyAlignment="1">
      <alignment vertical="center" wrapText="1"/>
    </xf>
    <xf numFmtId="0" fontId="9" fillId="0" borderId="20" xfId="0" applyFont="1" applyFill="1" applyBorder="1" applyAlignment="1">
      <alignment horizontal="left" vertical="center" wrapText="1"/>
    </xf>
    <xf numFmtId="0" fontId="11" fillId="9" borderId="20" xfId="0" applyFont="1" applyFill="1" applyBorder="1" applyAlignment="1">
      <alignment horizontal="center" vertical="center" textRotation="90" wrapText="1"/>
    </xf>
    <xf numFmtId="0" fontId="8" fillId="0" borderId="20" xfId="0" applyFont="1" applyBorder="1" applyAlignment="1">
      <alignment horizontal="center" vertical="center" wrapText="1"/>
    </xf>
    <xf numFmtId="0" fontId="44" fillId="22" borderId="20" xfId="0" applyFont="1" applyFill="1" applyBorder="1" applyAlignment="1">
      <alignment vertical="top" wrapText="1"/>
    </xf>
    <xf numFmtId="0" fontId="14" fillId="0" borderId="0" xfId="0" applyFont="1" applyAlignment="1">
      <alignment vertical="top" wrapText="1"/>
    </xf>
    <xf numFmtId="0" fontId="14" fillId="0" borderId="0" xfId="0" applyFont="1" applyFill="1" applyAlignment="1">
      <alignment vertical="top" wrapText="1"/>
    </xf>
    <xf numFmtId="0" fontId="4" fillId="0" borderId="0" xfId="0" applyFont="1" applyAlignment="1">
      <alignment horizontal="left" vertical="top" wrapText="1"/>
    </xf>
    <xf numFmtId="0" fontId="4" fillId="0" borderId="20" xfId="0" applyFont="1" applyBorder="1" applyAlignment="1">
      <alignment vertical="top" wrapText="1"/>
    </xf>
    <xf numFmtId="0" fontId="4" fillId="0" borderId="20" xfId="0" applyFont="1" applyBorder="1" applyAlignment="1">
      <alignment horizontal="left" vertical="top" wrapText="1"/>
    </xf>
    <xf numFmtId="0" fontId="4" fillId="4" borderId="20" xfId="0" applyFont="1" applyFill="1" applyBorder="1" applyAlignment="1">
      <alignment vertical="center" textRotation="90" wrapText="1"/>
    </xf>
    <xf numFmtId="0" fontId="4" fillId="11" borderId="20" xfId="0" applyFont="1" applyFill="1" applyBorder="1" applyAlignment="1">
      <alignment vertical="top" wrapText="1"/>
    </xf>
    <xf numFmtId="0" fontId="8" fillId="0" borderId="20" xfId="0" applyFont="1" applyBorder="1" applyAlignment="1">
      <alignment horizontal="right" vertical="top" wrapText="1"/>
    </xf>
    <xf numFmtId="0" fontId="4" fillId="0" borderId="20" xfId="0" applyNumberFormat="1" applyFont="1" applyBorder="1" applyAlignment="1">
      <alignment vertical="top" wrapText="1"/>
    </xf>
    <xf numFmtId="0" fontId="47" fillId="0" borderId="20" xfId="0" applyFont="1" applyBorder="1" applyAlignment="1">
      <alignment horizontal="left" vertical="center" wrapText="1"/>
    </xf>
    <xf numFmtId="0" fontId="4" fillId="0" borderId="20" xfId="0" applyFont="1" applyBorder="1" applyAlignment="1">
      <alignment horizontal="left" vertical="center" wrapText="1"/>
    </xf>
    <xf numFmtId="0" fontId="50" fillId="0" borderId="0" xfId="0" applyFont="1" applyBorder="1" applyAlignment="1">
      <alignment horizontal="center" vertical="center" wrapText="1"/>
    </xf>
    <xf numFmtId="0" fontId="19" fillId="0" borderId="20" xfId="0" applyFont="1" applyBorder="1" applyAlignment="1">
      <alignment horizontal="center" vertical="center" wrapText="1"/>
    </xf>
    <xf numFmtId="3" fontId="19" fillId="0" borderId="20" xfId="0" applyNumberFormat="1" applyFont="1" applyBorder="1" applyAlignment="1">
      <alignment horizontal="center" vertical="center" wrapText="1"/>
    </xf>
    <xf numFmtId="0" fontId="19" fillId="0" borderId="20" xfId="0" applyFont="1" applyFill="1" applyBorder="1" applyAlignment="1">
      <alignment horizontal="center" vertical="center" wrapText="1"/>
    </xf>
    <xf numFmtId="0" fontId="19" fillId="0" borderId="20" xfId="0" applyFont="1" applyBorder="1" applyAlignment="1">
      <alignment horizontal="left" vertical="center" wrapText="1"/>
    </xf>
    <xf numFmtId="9" fontId="20" fillId="16" borderId="20" xfId="1" applyNumberFormat="1" applyFont="1" applyBorder="1" applyAlignment="1">
      <alignment horizontal="center" vertical="center" wrapText="1"/>
    </xf>
    <xf numFmtId="0" fontId="20" fillId="16" borderId="20" xfId="1" applyNumberFormat="1" applyFont="1" applyBorder="1" applyAlignment="1">
      <alignment horizontal="center" vertical="center" wrapText="1"/>
    </xf>
    <xf numFmtId="3" fontId="21" fillId="17" borderId="20" xfId="2" applyNumberFormat="1" applyFont="1" applyBorder="1" applyAlignment="1">
      <alignment horizontal="center" vertical="center" wrapText="1"/>
    </xf>
    <xf numFmtId="0" fontId="3" fillId="19" borderId="20" xfId="4" applyBorder="1" applyAlignment="1">
      <alignment horizontal="center" vertical="center" wrapText="1"/>
    </xf>
    <xf numFmtId="0" fontId="3" fillId="19" borderId="20" xfId="4" applyBorder="1"/>
    <xf numFmtId="3" fontId="20" fillId="16" borderId="20" xfId="1" applyNumberFormat="1" applyFont="1" applyBorder="1" applyAlignment="1">
      <alignment horizontal="center" vertical="center" wrapText="1"/>
    </xf>
    <xf numFmtId="10" fontId="22" fillId="18" borderId="20" xfId="3" applyNumberFormat="1" applyFont="1" applyBorder="1" applyAlignment="1">
      <alignment horizontal="center" vertical="center" wrapText="1"/>
    </xf>
    <xf numFmtId="10" fontId="21" fillId="17" borderId="20" xfId="2" applyNumberFormat="1" applyFont="1" applyBorder="1" applyAlignment="1">
      <alignment horizontal="center" vertical="center" wrapText="1"/>
    </xf>
    <xf numFmtId="10" fontId="19" fillId="0" borderId="20" xfId="0" applyNumberFormat="1" applyFont="1" applyBorder="1" applyAlignment="1">
      <alignment horizontal="center" vertical="center" wrapText="1"/>
    </xf>
    <xf numFmtId="0" fontId="19" fillId="0" borderId="20" xfId="0" applyFont="1" applyBorder="1" applyAlignment="1">
      <alignment horizontal="center" vertical="center"/>
    </xf>
    <xf numFmtId="0" fontId="19" fillId="20" borderId="20" xfId="0" applyFont="1" applyFill="1" applyBorder="1" applyAlignment="1">
      <alignment horizontal="center" vertical="center" wrapText="1"/>
    </xf>
    <xf numFmtId="9" fontId="19" fillId="0" borderId="20" xfId="0" applyNumberFormat="1" applyFont="1" applyBorder="1" applyAlignment="1">
      <alignment horizontal="center" vertical="center" wrapText="1"/>
    </xf>
    <xf numFmtId="0" fontId="22" fillId="18" borderId="20" xfId="3" applyNumberFormat="1" applyFont="1" applyBorder="1" applyAlignment="1">
      <alignment horizontal="center" vertical="center" wrapText="1"/>
    </xf>
    <xf numFmtId="0" fontId="20" fillId="16" borderId="20" xfId="1" applyNumberFormat="1" applyFont="1" applyBorder="1" applyAlignment="1">
      <alignment horizontal="center" vertical="top" wrapText="1"/>
    </xf>
    <xf numFmtId="0" fontId="19" fillId="0" borderId="20" xfId="0" applyFont="1" applyBorder="1" applyAlignment="1">
      <alignment horizontal="left" vertical="top" wrapText="1"/>
    </xf>
    <xf numFmtId="0" fontId="21" fillId="17" borderId="20" xfId="2" applyNumberFormat="1" applyFont="1" applyBorder="1" applyAlignment="1">
      <alignment horizontal="center" vertical="center" wrapText="1"/>
    </xf>
    <xf numFmtId="3" fontId="19" fillId="0" borderId="20" xfId="0" applyNumberFormat="1" applyFont="1" applyBorder="1" applyAlignment="1">
      <alignment horizontal="center" vertical="center"/>
    </xf>
    <xf numFmtId="9" fontId="20" fillId="16" borderId="20" xfId="1" applyNumberFormat="1" applyFont="1" applyBorder="1" applyAlignment="1">
      <alignment horizontal="center" vertical="center"/>
    </xf>
    <xf numFmtId="9" fontId="22" fillId="18" borderId="20" xfId="3" applyNumberFormat="1" applyFont="1" applyBorder="1" applyAlignment="1">
      <alignment horizontal="center" vertical="center"/>
    </xf>
    <xf numFmtId="0" fontId="3" fillId="19" borderId="20" xfId="4" applyBorder="1" applyAlignment="1">
      <alignment vertical="center" wrapText="1"/>
    </xf>
    <xf numFmtId="0" fontId="0" fillId="0" borderId="20" xfId="0" applyBorder="1" applyAlignment="1">
      <alignment horizontal="center" vertical="center"/>
    </xf>
    <xf numFmtId="0" fontId="3" fillId="19" borderId="20" xfId="4" applyBorder="1" applyAlignment="1">
      <alignment horizontal="center" vertical="center"/>
    </xf>
    <xf numFmtId="0" fontId="20" fillId="20" borderId="20" xfId="1" applyNumberFormat="1" applyFont="1" applyFill="1" applyBorder="1" applyAlignment="1">
      <alignment horizontal="center" vertical="center" wrapText="1"/>
    </xf>
    <xf numFmtId="0" fontId="19" fillId="22" borderId="20" xfId="0" applyFont="1" applyFill="1" applyBorder="1" applyAlignment="1">
      <alignment horizontal="center" vertical="center" wrapText="1"/>
    </xf>
    <xf numFmtId="3" fontId="19" fillId="20" borderId="20" xfId="0" applyNumberFormat="1" applyFont="1" applyFill="1" applyBorder="1" applyAlignment="1">
      <alignment horizontal="center" vertical="center" wrapText="1"/>
    </xf>
    <xf numFmtId="0" fontId="19" fillId="20" borderId="20" xfId="0" applyFont="1" applyFill="1" applyBorder="1" applyAlignment="1">
      <alignment horizontal="center" vertical="center"/>
    </xf>
    <xf numFmtId="0" fontId="19" fillId="0" borderId="20" xfId="0" applyFont="1" applyBorder="1" applyAlignment="1">
      <alignment horizontal="center" vertical="top" wrapText="1"/>
    </xf>
    <xf numFmtId="0" fontId="3" fillId="0" borderId="20" xfId="4" applyFill="1" applyBorder="1" applyAlignment="1">
      <alignment horizontal="center" vertical="center" wrapText="1"/>
    </xf>
    <xf numFmtId="0" fontId="2" fillId="0" borderId="20" xfId="4" applyFont="1" applyFill="1" applyBorder="1" applyAlignment="1">
      <alignment horizontal="center" vertical="center" wrapText="1"/>
    </xf>
    <xf numFmtId="0" fontId="19" fillId="0" borderId="20" xfId="0" applyNumberFormat="1" applyFont="1" applyBorder="1" applyAlignment="1">
      <alignment horizontal="center" vertical="center" wrapText="1"/>
    </xf>
    <xf numFmtId="0" fontId="19" fillId="0" borderId="20" xfId="0" applyNumberFormat="1" applyFont="1" applyFill="1" applyBorder="1" applyAlignment="1">
      <alignment horizontal="center" vertical="center" wrapText="1"/>
    </xf>
    <xf numFmtId="0" fontId="52" fillId="22" borderId="0" xfId="0" applyFont="1" applyFill="1" applyBorder="1" applyAlignment="1">
      <alignment horizontal="center" vertical="center" wrapText="1"/>
    </xf>
    <xf numFmtId="0" fontId="52" fillId="22" borderId="20" xfId="0" applyFont="1" applyFill="1" applyBorder="1" applyAlignment="1">
      <alignment horizontal="center" vertical="center" wrapText="1"/>
    </xf>
    <xf numFmtId="0" fontId="53" fillId="12" borderId="20" xfId="0" applyFont="1" applyFill="1" applyBorder="1" applyAlignment="1">
      <alignment horizontal="center" vertical="center" wrapText="1"/>
    </xf>
    <xf numFmtId="0" fontId="16" fillId="16" borderId="20" xfId="1" applyFont="1" applyBorder="1" applyAlignment="1">
      <alignment horizontal="center" vertical="center" wrapText="1"/>
    </xf>
    <xf numFmtId="0" fontId="18" fillId="18" borderId="20" xfId="3" applyNumberFormat="1" applyFont="1" applyBorder="1" applyAlignment="1">
      <alignment horizontal="center" vertical="center" wrapText="1"/>
    </xf>
    <xf numFmtId="0" fontId="1" fillId="19" borderId="20" xfId="4" applyFont="1" applyBorder="1" applyAlignment="1">
      <alignment horizontal="center" vertical="center" wrapText="1"/>
    </xf>
    <xf numFmtId="0" fontId="1" fillId="19" borderId="20" xfId="4" applyNumberFormat="1" applyFont="1" applyBorder="1" applyAlignment="1">
      <alignment horizontal="center" vertical="center" wrapText="1"/>
    </xf>
    <xf numFmtId="0" fontId="1" fillId="19" borderId="20" xfId="4" applyFont="1" applyBorder="1"/>
    <xf numFmtId="0" fontId="16" fillId="16" borderId="20" xfId="1" applyFont="1" applyBorder="1" applyAlignment="1">
      <alignment horizontal="center" vertical="center"/>
    </xf>
    <xf numFmtId="0" fontId="0" fillId="0" borderId="20" xfId="0" applyFont="1" applyBorder="1" applyAlignment="1">
      <alignment horizontal="center" vertical="center"/>
    </xf>
    <xf numFmtId="0" fontId="17" fillId="17" borderId="20" xfId="2" applyFont="1" applyBorder="1" applyAlignment="1">
      <alignment horizontal="center" vertical="center"/>
    </xf>
    <xf numFmtId="0" fontId="1" fillId="19" borderId="20" xfId="4" applyFont="1" applyBorder="1" applyAlignment="1">
      <alignment horizontal="center" vertical="center"/>
    </xf>
    <xf numFmtId="0" fontId="18" fillId="18" borderId="20" xfId="3" applyFont="1" applyBorder="1" applyAlignment="1">
      <alignment horizontal="center" vertical="center"/>
    </xf>
    <xf numFmtId="0" fontId="18" fillId="18" borderId="20" xfId="3" applyFont="1" applyBorder="1" applyAlignment="1">
      <alignment horizontal="left" vertical="center" wrapText="1"/>
    </xf>
    <xf numFmtId="0" fontId="16" fillId="16" borderId="20" xfId="1" applyNumberFormat="1" applyFont="1" applyBorder="1" applyAlignment="1">
      <alignment horizontal="center" vertical="center" wrapText="1"/>
    </xf>
    <xf numFmtId="9" fontId="16" fillId="16" borderId="20" xfId="1" applyNumberFormat="1" applyFont="1" applyBorder="1" applyAlignment="1">
      <alignment horizontal="center" vertical="center"/>
    </xf>
    <xf numFmtId="0" fontId="1" fillId="19" borderId="20" xfId="4" applyFont="1" applyBorder="1" applyAlignment="1">
      <alignment horizontal="center"/>
    </xf>
    <xf numFmtId="9" fontId="16" fillId="16" borderId="20" xfId="1" applyNumberFormat="1" applyFont="1" applyBorder="1" applyAlignment="1">
      <alignment horizontal="center"/>
    </xf>
    <xf numFmtId="9" fontId="1" fillId="19" borderId="20" xfId="4" applyNumberFormat="1" applyFont="1" applyBorder="1" applyAlignment="1">
      <alignment horizontal="center"/>
    </xf>
    <xf numFmtId="9" fontId="16" fillId="16" borderId="20" xfId="1" applyNumberFormat="1" applyFont="1" applyBorder="1" applyAlignment="1">
      <alignment horizontal="center" vertical="center" wrapText="1"/>
    </xf>
    <xf numFmtId="10" fontId="16" fillId="16" borderId="20" xfId="1" applyNumberFormat="1" applyFont="1" applyBorder="1" applyAlignment="1">
      <alignment horizontal="center" vertical="center"/>
    </xf>
    <xf numFmtId="0" fontId="1" fillId="0" borderId="20" xfId="4" applyFont="1" applyFill="1" applyBorder="1" applyAlignment="1">
      <alignment horizontal="center" vertical="center" wrapText="1"/>
    </xf>
    <xf numFmtId="0" fontId="18" fillId="18" borderId="20" xfId="3" applyFont="1" applyBorder="1" applyAlignment="1">
      <alignment horizontal="center" vertical="center" wrapText="1"/>
    </xf>
    <xf numFmtId="0" fontId="27" fillId="12" borderId="20" xfId="0" applyFont="1" applyFill="1" applyBorder="1" applyAlignment="1">
      <alignment horizontal="center" vertical="center" wrapText="1"/>
    </xf>
    <xf numFmtId="0" fontId="30" fillId="0" borderId="20" xfId="0" applyFont="1" applyBorder="1" applyAlignment="1">
      <alignment horizontal="center" vertical="center" wrapText="1"/>
    </xf>
    <xf numFmtId="0" fontId="28" fillId="0" borderId="20" xfId="0" applyFont="1" applyBorder="1" applyAlignment="1">
      <alignment horizontal="right" vertical="top" wrapText="1"/>
    </xf>
    <xf numFmtId="0" fontId="28" fillId="0" borderId="20" xfId="0" applyFont="1" applyFill="1" applyBorder="1" applyAlignment="1">
      <alignment horizontal="right" vertical="top" wrapText="1"/>
    </xf>
    <xf numFmtId="0" fontId="28" fillId="27" borderId="20" xfId="6" applyBorder="1" applyAlignment="1">
      <alignment horizontal="right" vertical="top"/>
    </xf>
    <xf numFmtId="0" fontId="28" fillId="0" borderId="20" xfId="0" applyFont="1" applyBorder="1" applyAlignment="1">
      <alignment horizontal="right" vertical="top"/>
    </xf>
    <xf numFmtId="0" fontId="28" fillId="0" borderId="20" xfId="0" applyFont="1" applyBorder="1" applyAlignment="1">
      <alignment vertical="top"/>
    </xf>
    <xf numFmtId="0" fontId="30" fillId="0" borderId="20" xfId="0" applyFont="1" applyFill="1" applyBorder="1" applyAlignment="1">
      <alignment horizontal="center" vertical="center" wrapText="1"/>
    </xf>
    <xf numFmtId="0" fontId="28" fillId="0" borderId="20" xfId="0" quotePrefix="1" applyFont="1" applyBorder="1" applyAlignment="1">
      <alignment horizontal="right" vertical="top" wrapText="1"/>
    </xf>
    <xf numFmtId="0" fontId="30" fillId="0" borderId="8" xfId="0" applyFont="1" applyBorder="1" applyAlignment="1">
      <alignment horizontal="center" vertical="center" wrapText="1"/>
    </xf>
    <xf numFmtId="0" fontId="28" fillId="0" borderId="9" xfId="0" applyFont="1" applyBorder="1" applyAlignment="1">
      <alignment horizontal="right" vertical="top"/>
    </xf>
    <xf numFmtId="0" fontId="27" fillId="12" borderId="20" xfId="0" applyFont="1" applyFill="1" applyBorder="1" applyAlignment="1">
      <alignment horizontal="center" vertical="center"/>
    </xf>
    <xf numFmtId="0" fontId="0" fillId="0" borderId="0" xfId="0" applyAlignment="1">
      <alignment horizontal="center"/>
    </xf>
    <xf numFmtId="0" fontId="0" fillId="0" borderId="0" xfId="0" applyFill="1" applyBorder="1" applyAlignment="1">
      <alignment horizontal="center"/>
    </xf>
    <xf numFmtId="0" fontId="0" fillId="0" borderId="0" xfId="0" applyNumberFormat="1" applyFill="1" applyBorder="1" applyAlignment="1">
      <alignment horizontal="center"/>
    </xf>
    <xf numFmtId="0" fontId="40" fillId="0" borderId="0" xfId="0" applyFont="1" applyAlignment="1">
      <alignment horizontal="center"/>
    </xf>
    <xf numFmtId="0" fontId="40" fillId="0" borderId="0" xfId="0" applyNumberFormat="1" applyFont="1" applyAlignment="1">
      <alignment horizontal="center"/>
    </xf>
    <xf numFmtId="0" fontId="27" fillId="12" borderId="20" xfId="0" applyFont="1" applyFill="1" applyBorder="1" applyAlignment="1">
      <alignment horizontal="center" vertical="top" wrapText="1"/>
    </xf>
    <xf numFmtId="0" fontId="8" fillId="0" borderId="0" xfId="0" applyFont="1"/>
    <xf numFmtId="0" fontId="56" fillId="0" borderId="0" xfId="0" applyFont="1" applyFill="1" applyBorder="1" applyAlignment="1">
      <alignment wrapText="1"/>
    </xf>
    <xf numFmtId="0" fontId="8" fillId="0" borderId="0" xfId="0" applyFont="1" applyBorder="1" applyAlignment="1">
      <alignment horizontal="center" vertical="center" wrapText="1"/>
    </xf>
    <xf numFmtId="0" fontId="8" fillId="0" borderId="0" xfId="0" applyFont="1" applyBorder="1" applyAlignment="1">
      <alignment vertical="center" wrapText="1"/>
    </xf>
    <xf numFmtId="0" fontId="8" fillId="0" borderId="0" xfId="0" applyFont="1" applyBorder="1" applyAlignment="1">
      <alignment vertical="top" wrapText="1"/>
    </xf>
    <xf numFmtId="0" fontId="55" fillId="0" borderId="0" xfId="0" applyFont="1" applyFill="1" applyBorder="1" applyAlignment="1">
      <alignment horizontal="center" wrapText="1"/>
    </xf>
    <xf numFmtId="0" fontId="54" fillId="0" borderId="0" xfId="0" applyFont="1" applyAlignment="1">
      <alignment horizontal="center"/>
    </xf>
    <xf numFmtId="0" fontId="8" fillId="0" borderId="0" xfId="0" applyFont="1" applyBorder="1" applyAlignment="1">
      <alignment horizontal="center" vertical="top" wrapText="1"/>
    </xf>
    <xf numFmtId="0" fontId="43" fillId="12" borderId="9" xfId="0" applyFont="1" applyFill="1" applyBorder="1" applyAlignment="1">
      <alignment vertical="top" wrapText="1"/>
    </xf>
    <xf numFmtId="0" fontId="43" fillId="12" borderId="1" xfId="0" applyFont="1" applyFill="1" applyBorder="1" applyAlignment="1">
      <alignment vertical="top" wrapText="1"/>
    </xf>
    <xf numFmtId="0" fontId="43" fillId="12" borderId="1" xfId="0" applyFont="1" applyFill="1" applyBorder="1" applyAlignment="1">
      <alignment horizontal="left" vertical="top" wrapText="1"/>
    </xf>
    <xf numFmtId="0" fontId="61" fillId="12" borderId="4" xfId="0" applyFont="1" applyFill="1" applyBorder="1" applyAlignment="1">
      <alignment horizontal="center" vertical="center" wrapText="1"/>
    </xf>
    <xf numFmtId="0" fontId="61" fillId="12" borderId="4" xfId="0" applyFont="1" applyFill="1" applyBorder="1" applyAlignment="1">
      <alignment horizontal="left" vertical="center" wrapText="1"/>
    </xf>
    <xf numFmtId="0" fontId="61" fillId="12" borderId="5" xfId="0" applyFont="1" applyFill="1" applyBorder="1" applyAlignment="1">
      <alignment horizontal="center" vertical="center" wrapText="1"/>
    </xf>
    <xf numFmtId="0" fontId="61" fillId="12" borderId="5" xfId="0" applyFont="1" applyFill="1" applyBorder="1" applyAlignment="1">
      <alignment horizontal="left" vertical="center" wrapText="1"/>
    </xf>
    <xf numFmtId="0" fontId="64" fillId="0" borderId="0" xfId="0" applyFont="1" applyAlignment="1"/>
    <xf numFmtId="0" fontId="62" fillId="0" borderId="0" xfId="0" applyFont="1" applyAlignment="1">
      <alignment vertical="center"/>
    </xf>
    <xf numFmtId="0" fontId="8" fillId="0" borderId="1" xfId="0" applyFont="1" applyBorder="1" applyAlignment="1">
      <alignment horizontal="center" vertical="center" wrapText="1"/>
    </xf>
    <xf numFmtId="0" fontId="8" fillId="0" borderId="1" xfId="0" applyFont="1" applyFill="1" applyBorder="1" applyAlignment="1">
      <alignment horizontal="center" vertical="top" wrapText="1"/>
    </xf>
    <xf numFmtId="0" fontId="56" fillId="0" borderId="0" xfId="0" applyFont="1" applyFill="1" applyBorder="1" applyAlignment="1">
      <alignment horizontal="center" wrapText="1"/>
    </xf>
    <xf numFmtId="0" fontId="8" fillId="0" borderId="1" xfId="0" applyFont="1" applyBorder="1" applyAlignment="1">
      <alignment horizontal="center" vertical="top" wrapText="1"/>
    </xf>
    <xf numFmtId="0" fontId="43" fillId="12" borderId="1" xfId="0" applyFont="1" applyFill="1" applyBorder="1" applyAlignment="1">
      <alignment horizontal="center" vertical="center" wrapText="1"/>
    </xf>
    <xf numFmtId="0" fontId="58" fillId="12" borderId="1" xfId="0" applyFont="1" applyFill="1" applyBorder="1" applyAlignment="1">
      <alignment horizontal="center" vertical="top" wrapText="1"/>
    </xf>
    <xf numFmtId="0" fontId="58" fillId="12" borderId="1" xfId="0" applyFont="1" applyFill="1" applyBorder="1" applyAlignment="1">
      <alignment horizontal="center" vertical="center" wrapText="1"/>
    </xf>
    <xf numFmtId="0" fontId="63" fillId="0" borderId="0" xfId="0" applyFont="1" applyAlignment="1">
      <alignment horizontal="center"/>
    </xf>
    <xf numFmtId="0" fontId="66" fillId="0" borderId="0" xfId="0" applyFont="1" applyBorder="1" applyAlignment="1">
      <alignment horizontal="left" vertical="center" wrapText="1"/>
    </xf>
    <xf numFmtId="0" fontId="60" fillId="26" borderId="12" xfId="5" applyFont="1" applyFill="1" applyBorder="1" applyAlignment="1">
      <alignment horizontal="center" vertical="center" wrapText="1"/>
    </xf>
    <xf numFmtId="0" fontId="60" fillId="26" borderId="0" xfId="5" applyFont="1" applyFill="1" applyBorder="1" applyAlignment="1">
      <alignment horizontal="center" vertical="center" wrapText="1"/>
    </xf>
    <xf numFmtId="0" fontId="8" fillId="0" borderId="12" xfId="0" applyFont="1" applyBorder="1" applyAlignment="1">
      <alignment horizontal="center" vertical="top" wrapText="1"/>
    </xf>
    <xf numFmtId="0" fontId="8" fillId="0" borderId="0" xfId="0" applyFont="1" applyBorder="1" applyAlignment="1">
      <alignment horizontal="center" vertical="top" wrapText="1"/>
    </xf>
    <xf numFmtId="0" fontId="59" fillId="0" borderId="0" xfId="0" applyFont="1" applyBorder="1" applyAlignment="1">
      <alignment horizontal="center" vertical="center" wrapText="1"/>
    </xf>
    <xf numFmtId="0" fontId="57" fillId="0" borderId="1" xfId="0" applyFont="1" applyBorder="1" applyAlignment="1">
      <alignment horizontal="center" vertical="center" wrapText="1"/>
    </xf>
    <xf numFmtId="0" fontId="65" fillId="26" borderId="0" xfId="5" applyFont="1" applyFill="1" applyAlignment="1">
      <alignment horizontal="center" vertical="center" wrapText="1"/>
    </xf>
    <xf numFmtId="0" fontId="65" fillId="26" borderId="2" xfId="5" applyFont="1" applyFill="1" applyBorder="1" applyAlignment="1">
      <alignment horizontal="center" vertical="center" wrapText="1"/>
    </xf>
    <xf numFmtId="0" fontId="63" fillId="0" borderId="0" xfId="0" applyFont="1" applyAlignment="1">
      <alignment horizontal="center" vertical="center"/>
    </xf>
    <xf numFmtId="0" fontId="61" fillId="12" borderId="15" xfId="0" applyFont="1" applyFill="1" applyBorder="1" applyAlignment="1">
      <alignment horizontal="center" vertical="center" wrapText="1"/>
    </xf>
    <xf numFmtId="0" fontId="61" fillId="12" borderId="6" xfId="0" applyFont="1" applyFill="1" applyBorder="1" applyAlignment="1">
      <alignment horizontal="center" vertical="center" wrapText="1"/>
    </xf>
    <xf numFmtId="0" fontId="60" fillId="26" borderId="0" xfId="5" applyFont="1" applyFill="1" applyAlignment="1">
      <alignment horizontal="center" vertical="center" wrapText="1"/>
    </xf>
    <xf numFmtId="0" fontId="61" fillId="12" borderId="4" xfId="0" applyFont="1" applyFill="1" applyBorder="1" applyAlignment="1">
      <alignment horizontal="center" vertical="center" wrapText="1"/>
    </xf>
    <xf numFmtId="0" fontId="61" fillId="12" borderId="10" xfId="0" applyFont="1" applyFill="1" applyBorder="1" applyAlignment="1">
      <alignment horizontal="center" vertical="center" wrapText="1"/>
    </xf>
    <xf numFmtId="0" fontId="11" fillId="5" borderId="21" xfId="0" applyFont="1" applyFill="1" applyBorder="1" applyAlignment="1">
      <alignment horizontal="center" vertical="center" textRotation="90"/>
    </xf>
    <xf numFmtId="0" fontId="11" fillId="5" borderId="22" xfId="0" applyFont="1" applyFill="1" applyBorder="1" applyAlignment="1">
      <alignment horizontal="center" vertical="center" textRotation="90"/>
    </xf>
    <xf numFmtId="0" fontId="11" fillId="5" borderId="23" xfId="0" applyFont="1" applyFill="1" applyBorder="1" applyAlignment="1">
      <alignment horizontal="center" vertical="center" textRotation="90"/>
    </xf>
    <xf numFmtId="0" fontId="11" fillId="3" borderId="21" xfId="0" applyFont="1" applyFill="1" applyBorder="1" applyAlignment="1">
      <alignment horizontal="center" vertical="center" textRotation="90"/>
    </xf>
    <xf numFmtId="0" fontId="11" fillId="3" borderId="22" xfId="0" applyFont="1" applyFill="1" applyBorder="1" applyAlignment="1">
      <alignment horizontal="center" vertical="center" textRotation="90"/>
    </xf>
    <xf numFmtId="0" fontId="11" fillId="3" borderId="23" xfId="0" applyFont="1" applyFill="1" applyBorder="1" applyAlignment="1">
      <alignment horizontal="center" vertical="center" textRotation="90"/>
    </xf>
    <xf numFmtId="0" fontId="11" fillId="2" borderId="20" xfId="0" applyFont="1" applyFill="1" applyBorder="1" applyAlignment="1">
      <alignment horizontal="center" vertical="center" textRotation="90" wrapText="1"/>
    </xf>
    <xf numFmtId="0" fontId="11" fillId="8" borderId="20" xfId="0" applyFont="1" applyFill="1" applyBorder="1" applyAlignment="1">
      <alignment horizontal="center" vertical="center" textRotation="90" wrapText="1"/>
    </xf>
    <xf numFmtId="0" fontId="11" fillId="5" borderId="20" xfId="0" applyFont="1" applyFill="1" applyBorder="1" applyAlignment="1">
      <alignment horizontal="center" vertical="center" textRotation="90"/>
    </xf>
    <xf numFmtId="0" fontId="11" fillId="3" borderId="20" xfId="0" applyFont="1" applyFill="1" applyBorder="1" applyAlignment="1">
      <alignment horizontal="center" vertical="center" textRotation="90"/>
    </xf>
    <xf numFmtId="0" fontId="11" fillId="5" borderId="20" xfId="0" applyFont="1" applyFill="1" applyBorder="1" applyAlignment="1">
      <alignment horizontal="center" vertical="center" textRotation="90" wrapText="1"/>
    </xf>
    <xf numFmtId="0" fontId="45" fillId="6" borderId="20" xfId="0" applyFont="1" applyFill="1" applyBorder="1" applyAlignment="1">
      <alignment horizontal="center" vertical="center" textRotation="90" wrapText="1"/>
    </xf>
    <xf numFmtId="0" fontId="47" fillId="10" borderId="20" xfId="0" applyFont="1" applyFill="1" applyBorder="1" applyAlignment="1">
      <alignment horizontal="center" vertical="center" textRotation="90" wrapText="1"/>
    </xf>
    <xf numFmtId="0" fontId="4" fillId="5" borderId="20" xfId="0" applyFont="1" applyFill="1" applyBorder="1" applyAlignment="1">
      <alignment horizontal="center" vertical="center" textRotation="90" wrapText="1"/>
    </xf>
    <xf numFmtId="0" fontId="52" fillId="22" borderId="21" xfId="0" applyFont="1" applyFill="1" applyBorder="1" applyAlignment="1">
      <alignment horizontal="center" vertical="center" wrapText="1"/>
    </xf>
    <xf numFmtId="0" fontId="52" fillId="22" borderId="23" xfId="0" applyFont="1" applyFill="1" applyBorder="1" applyAlignment="1">
      <alignment horizontal="center" vertical="center" wrapText="1"/>
    </xf>
    <xf numFmtId="0" fontId="52" fillId="22" borderId="22" xfId="0" applyFont="1" applyFill="1" applyBorder="1" applyAlignment="1">
      <alignment horizontal="center" vertical="center" wrapText="1"/>
    </xf>
    <xf numFmtId="0" fontId="49" fillId="6" borderId="20" xfId="0" applyFont="1" applyFill="1" applyBorder="1" applyAlignment="1">
      <alignment horizontal="center" vertical="center" wrapText="1"/>
    </xf>
    <xf numFmtId="0" fontId="19" fillId="0" borderId="21"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0" xfId="0" applyFont="1" applyFill="1" applyBorder="1" applyAlignment="1">
      <alignment horizontal="center" vertical="center" wrapText="1"/>
    </xf>
    <xf numFmtId="0" fontId="51" fillId="7" borderId="20" xfId="0" applyFont="1" applyFill="1" applyBorder="1" applyAlignment="1">
      <alignment horizontal="center" vertical="center" textRotation="90" wrapText="1"/>
    </xf>
    <xf numFmtId="0" fontId="49" fillId="12" borderId="20" xfId="0" applyFont="1" applyFill="1" applyBorder="1" applyAlignment="1">
      <alignment horizontal="left" vertical="center" wrapText="1"/>
    </xf>
    <xf numFmtId="0" fontId="49" fillId="12" borderId="20" xfId="0" applyFont="1" applyFill="1" applyBorder="1" applyAlignment="1">
      <alignment horizontal="center" vertical="center" wrapText="1"/>
    </xf>
    <xf numFmtId="9" fontId="19" fillId="0" borderId="20" xfId="0" applyNumberFormat="1" applyFont="1" applyBorder="1" applyAlignment="1">
      <alignment horizontal="center" vertical="center" wrapText="1"/>
    </xf>
    <xf numFmtId="3" fontId="19" fillId="0" borderId="20" xfId="0" applyNumberFormat="1" applyFont="1" applyBorder="1" applyAlignment="1">
      <alignment horizontal="center" vertical="center" wrapText="1"/>
    </xf>
    <xf numFmtId="0" fontId="53" fillId="12" borderId="20" xfId="0" applyFont="1" applyFill="1" applyBorder="1" applyAlignment="1">
      <alignment horizontal="center" vertical="center" wrapText="1"/>
    </xf>
    <xf numFmtId="0" fontId="19" fillId="0" borderId="22" xfId="0" applyFont="1" applyBorder="1" applyAlignment="1">
      <alignment horizontal="center" vertical="center" wrapText="1"/>
    </xf>
    <xf numFmtId="0" fontId="20" fillId="16" borderId="20" xfId="1" applyNumberFormat="1" applyFont="1" applyBorder="1" applyAlignment="1">
      <alignment horizontal="center" vertical="center" wrapText="1"/>
    </xf>
    <xf numFmtId="0" fontId="51" fillId="24" borderId="21" xfId="0" applyFont="1" applyFill="1" applyBorder="1" applyAlignment="1">
      <alignment horizontal="center" vertical="center" textRotation="90" wrapText="1"/>
    </xf>
    <xf numFmtId="0" fontId="51" fillId="24" borderId="22" xfId="0" applyFont="1" applyFill="1" applyBorder="1" applyAlignment="1">
      <alignment horizontal="center" vertical="center" textRotation="90" wrapText="1"/>
    </xf>
    <xf numFmtId="0" fontId="51" fillId="24" borderId="23" xfId="0" applyFont="1" applyFill="1" applyBorder="1" applyAlignment="1">
      <alignment horizontal="center" vertical="center" textRotation="90" wrapText="1"/>
    </xf>
    <xf numFmtId="0" fontId="51" fillId="21" borderId="20" xfId="0" applyFont="1" applyFill="1" applyBorder="1" applyAlignment="1">
      <alignment horizontal="center" vertical="center" textRotation="90" wrapText="1"/>
    </xf>
    <xf numFmtId="0" fontId="51" fillId="23" borderId="20" xfId="0" applyFont="1" applyFill="1" applyBorder="1" applyAlignment="1">
      <alignment horizontal="center" vertical="center" textRotation="90" wrapText="1"/>
    </xf>
    <xf numFmtId="0" fontId="30" fillId="5" borderId="2" xfId="0" applyFont="1" applyFill="1" applyBorder="1" applyAlignment="1">
      <alignment horizontal="center" vertical="center"/>
    </xf>
    <xf numFmtId="0" fontId="30" fillId="13" borderId="19" xfId="0" applyFont="1" applyFill="1" applyBorder="1" applyAlignment="1">
      <alignment horizontal="center" vertical="center"/>
    </xf>
    <xf numFmtId="0" fontId="30" fillId="13" borderId="2" xfId="0" applyFont="1" applyFill="1" applyBorder="1" applyAlignment="1">
      <alignment horizontal="center" vertical="center"/>
    </xf>
    <xf numFmtId="0" fontId="30" fillId="13"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 xfId="0" applyFont="1" applyFill="1" applyBorder="1" applyAlignment="1">
      <alignment horizontal="center" vertical="center"/>
    </xf>
    <xf numFmtId="0" fontId="31" fillId="2" borderId="18" xfId="0" applyFont="1" applyFill="1" applyBorder="1" applyAlignment="1">
      <alignment horizontal="center" vertical="center"/>
    </xf>
    <xf numFmtId="0" fontId="27" fillId="14" borderId="2" xfId="0" applyFont="1" applyFill="1" applyBorder="1" applyAlignment="1">
      <alignment horizontal="center" vertical="center"/>
    </xf>
    <xf numFmtId="0" fontId="31" fillId="25" borderId="19" xfId="0" applyFont="1" applyFill="1" applyBorder="1" applyAlignment="1">
      <alignment horizontal="center" vertical="center"/>
    </xf>
    <xf numFmtId="0" fontId="31" fillId="25" borderId="2" xfId="0" applyFont="1" applyFill="1" applyBorder="1" applyAlignment="1">
      <alignment horizontal="center" vertical="center"/>
    </xf>
    <xf numFmtId="0" fontId="31" fillId="25" borderId="18" xfId="0" applyFont="1" applyFill="1" applyBorder="1" applyAlignment="1">
      <alignment horizontal="center" vertical="center"/>
    </xf>
    <xf numFmtId="0" fontId="30" fillId="5" borderId="20" xfId="0" applyFont="1" applyFill="1" applyBorder="1" applyAlignment="1">
      <alignment horizontal="center" vertical="center"/>
    </xf>
    <xf numFmtId="0" fontId="30" fillId="13" borderId="20" xfId="0" applyFont="1" applyFill="1" applyBorder="1" applyAlignment="1">
      <alignment horizontal="center" vertical="center"/>
    </xf>
    <xf numFmtId="0" fontId="31" fillId="2" borderId="20" xfId="0" applyFont="1" applyFill="1" applyBorder="1" applyAlignment="1">
      <alignment horizontal="center" vertical="center"/>
    </xf>
    <xf numFmtId="0" fontId="31" fillId="25" borderId="20" xfId="0" applyFont="1" applyFill="1" applyBorder="1" applyAlignment="1">
      <alignment horizontal="center" vertical="center"/>
    </xf>
    <xf numFmtId="0" fontId="27" fillId="14" borderId="20" xfId="0" applyFont="1" applyFill="1" applyBorder="1" applyAlignment="1">
      <alignment horizontal="center" vertical="center"/>
    </xf>
  </cellXfs>
  <cellStyles count="7">
    <cellStyle name="40% - Accent3" xfId="4" builtinId="39"/>
    <cellStyle name="Bad" xfId="2" builtinId="27"/>
    <cellStyle name="Blank" xfId="6" xr:uid="{F5A4E23E-791C-4C82-BF2E-6B380649A5AA}"/>
    <cellStyle name="Good" xfId="1" builtinId="26"/>
    <cellStyle name="Hyperlink" xfId="5" builtinId="8"/>
    <cellStyle name="Neutral" xfId="3" builtinId="28"/>
    <cellStyle name="Normal" xfId="0" builtinId="0"/>
  </cellStyles>
  <dxfs count="16">
    <dxf>
      <font>
        <color rgb="FF006100"/>
      </font>
      <fill>
        <patternFill>
          <bgColor rgb="FFC6EFCE"/>
        </patternFill>
      </fill>
    </dxf>
    <dxf>
      <font>
        <color rgb="FF006100"/>
      </font>
      <fill>
        <patternFill>
          <bgColor rgb="FFC6EFCE"/>
        </patternFill>
      </fill>
    </dxf>
    <dxf>
      <fill>
        <patternFill patternType="solid">
          <fgColor rgb="FFED7D31"/>
          <bgColor rgb="FF000000"/>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7030A0"/>
      <color rgb="FFFF9999"/>
      <color rgb="FF990099"/>
      <color rgb="FF0099CC"/>
      <color rgb="FF99CCFF"/>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pivotCacheDefinition" Target="pivotCache/pivotCacheDefinition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3.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6.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2.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5.xml"/><Relationship Id="rId27" Type="http://schemas.openxmlformats.org/officeDocument/2006/relationships/sharedStrings" Target="sharedStrings.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2.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3.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4.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5.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6.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7.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n-GB"/>
              <a:t>Number of indicators extracted from UNICEF reports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manualLayout>
          <c:layoutTarget val="inner"/>
          <c:xMode val="edge"/>
          <c:yMode val="edge"/>
          <c:x val="7.5643602003116719E-2"/>
          <c:y val="0.25529067644755743"/>
          <c:w val="0.89955020048420919"/>
          <c:h val="0.43331303654382908"/>
        </c:manualLayout>
      </c:layout>
      <c:barChart>
        <c:barDir val="col"/>
        <c:grouping val="clustered"/>
        <c:varyColors val="0"/>
        <c:ser>
          <c:idx val="0"/>
          <c:order val="0"/>
          <c:spPr>
            <a:solidFill>
              <a:schemeClr val="accent5"/>
            </a:solidFill>
            <a:ln>
              <a:noFill/>
            </a:ln>
            <a:effectLst>
              <a:innerShdw blurRad="114300">
                <a:schemeClr val="accent1"/>
              </a:innerShdw>
            </a:effectLst>
          </c:spPr>
          <c:invertIfNegative val="0"/>
          <c:cat>
            <c:strRef>
              <c:f>Protect!$A$26:$A$40</c:f>
              <c:strCache>
                <c:ptCount val="15"/>
                <c:pt idx="0">
                  <c:v>Access to justice</c:v>
                </c:pt>
                <c:pt idx="1">
                  <c:v>Alternative Care</c:v>
                </c:pt>
                <c:pt idx="2">
                  <c:v>Birth registration</c:v>
                </c:pt>
                <c:pt idx="3">
                  <c:v>Child Labour</c:v>
                </c:pt>
                <c:pt idx="4">
                  <c:v>Child protection</c:v>
                </c:pt>
                <c:pt idx="5">
                  <c:v>Child rights</c:v>
                </c:pt>
                <c:pt idx="6">
                  <c:v>Children with Disabilities</c:v>
                </c:pt>
                <c:pt idx="7">
                  <c:v>Gender based violence</c:v>
                </c:pt>
                <c:pt idx="8">
                  <c:v>Juvenile Justice</c:v>
                </c:pt>
                <c:pt idx="9">
                  <c:v>Migration</c:v>
                </c:pt>
                <c:pt idx="10">
                  <c:v>Positive parenting</c:v>
                </c:pt>
                <c:pt idx="11">
                  <c:v>Prevention and response services for violence against children</c:v>
                </c:pt>
                <c:pt idx="12">
                  <c:v>Refugee Children</c:v>
                </c:pt>
                <c:pt idx="13">
                  <c:v>Social Protection</c:v>
                </c:pt>
                <c:pt idx="14">
                  <c:v>Violence against children</c:v>
                </c:pt>
              </c:strCache>
            </c:strRef>
          </c:cat>
          <c:val>
            <c:numRef>
              <c:f>Protect!$B$26:$B$40</c:f>
              <c:numCache>
                <c:formatCode>General</c:formatCode>
                <c:ptCount val="15"/>
                <c:pt idx="0">
                  <c:v>11</c:v>
                </c:pt>
                <c:pt idx="1">
                  <c:v>12</c:v>
                </c:pt>
                <c:pt idx="2">
                  <c:v>2</c:v>
                </c:pt>
                <c:pt idx="3">
                  <c:v>1</c:v>
                </c:pt>
                <c:pt idx="4">
                  <c:v>2</c:v>
                </c:pt>
                <c:pt idx="5">
                  <c:v>6</c:v>
                </c:pt>
                <c:pt idx="6">
                  <c:v>7</c:v>
                </c:pt>
                <c:pt idx="7">
                  <c:v>1</c:v>
                </c:pt>
                <c:pt idx="8">
                  <c:v>14</c:v>
                </c:pt>
                <c:pt idx="9">
                  <c:v>1</c:v>
                </c:pt>
                <c:pt idx="10">
                  <c:v>1</c:v>
                </c:pt>
                <c:pt idx="11">
                  <c:v>15</c:v>
                </c:pt>
                <c:pt idx="12">
                  <c:v>1</c:v>
                </c:pt>
                <c:pt idx="13">
                  <c:v>4</c:v>
                </c:pt>
                <c:pt idx="14">
                  <c:v>1</c:v>
                </c:pt>
              </c:numCache>
            </c:numRef>
          </c:val>
          <c:extLst>
            <c:ext xmlns:c16="http://schemas.microsoft.com/office/drawing/2014/chart" uri="{C3380CC4-5D6E-409C-BE32-E72D297353CC}">
              <c16:uniqueId val="{00000000-BBF9-4DDA-B843-1415048DE865}"/>
            </c:ext>
          </c:extLst>
        </c:ser>
        <c:dLbls>
          <c:showLegendKey val="0"/>
          <c:showVal val="0"/>
          <c:showCatName val="0"/>
          <c:showSerName val="0"/>
          <c:showPercent val="0"/>
          <c:showBubbleSize val="0"/>
        </c:dLbls>
        <c:gapWidth val="164"/>
        <c:overlap val="-22"/>
        <c:axId val="335609904"/>
        <c:axId val="338848912"/>
      </c:barChart>
      <c:catAx>
        <c:axId val="335609904"/>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8848912"/>
        <c:crosses val="autoZero"/>
        <c:auto val="1"/>
        <c:lblAlgn val="ctr"/>
        <c:lblOffset val="100"/>
        <c:noMultiLvlLbl val="0"/>
      </c:catAx>
      <c:valAx>
        <c:axId val="33884891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56099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n-GB"/>
              <a:t>Disagregation of data in Child Protection &amp; Child Rights outcome areas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barChart>
        <c:barDir val="col"/>
        <c:grouping val="clustered"/>
        <c:varyColors val="0"/>
        <c:ser>
          <c:idx val="0"/>
          <c:order val="0"/>
          <c:tx>
            <c:v>Sex</c:v>
          </c:tx>
          <c:spPr>
            <a:solidFill>
              <a:schemeClr val="accent5"/>
            </a:solidFill>
            <a:ln>
              <a:noFill/>
            </a:ln>
            <a:effectLst>
              <a:innerShdw blurRad="114300">
                <a:schemeClr val="accent1"/>
              </a:innerShdw>
            </a:effectLst>
          </c:spPr>
          <c:invertIfNegative val="0"/>
          <c:cat>
            <c:strRef>
              <c:f>Protect!$A$26:$A$40</c:f>
              <c:strCache>
                <c:ptCount val="15"/>
                <c:pt idx="0">
                  <c:v>Access to justice</c:v>
                </c:pt>
                <c:pt idx="1">
                  <c:v>Alternative Care</c:v>
                </c:pt>
                <c:pt idx="2">
                  <c:v>Birth registration</c:v>
                </c:pt>
                <c:pt idx="3">
                  <c:v>Child Labour</c:v>
                </c:pt>
                <c:pt idx="4">
                  <c:v>Child protection</c:v>
                </c:pt>
                <c:pt idx="5">
                  <c:v>Child rights</c:v>
                </c:pt>
                <c:pt idx="6">
                  <c:v>Children with Disabilities</c:v>
                </c:pt>
                <c:pt idx="7">
                  <c:v>Gender based violence</c:v>
                </c:pt>
                <c:pt idx="8">
                  <c:v>Juvenile Justice</c:v>
                </c:pt>
                <c:pt idx="9">
                  <c:v>Migration</c:v>
                </c:pt>
                <c:pt idx="10">
                  <c:v>Positive parenting</c:v>
                </c:pt>
                <c:pt idx="11">
                  <c:v>Prevention and response services for violence against children</c:v>
                </c:pt>
                <c:pt idx="12">
                  <c:v>Refugee Children</c:v>
                </c:pt>
                <c:pt idx="13">
                  <c:v>Social Protection</c:v>
                </c:pt>
                <c:pt idx="14">
                  <c:v>Violence against children</c:v>
                </c:pt>
              </c:strCache>
            </c:strRef>
          </c:cat>
          <c:val>
            <c:numRef>
              <c:f>Protect!$C$26:$C$40</c:f>
              <c:numCache>
                <c:formatCode>General</c:formatCode>
                <c:ptCount val="15"/>
                <c:pt idx="0">
                  <c:v>1</c:v>
                </c:pt>
                <c:pt idx="1">
                  <c:v>3</c:v>
                </c:pt>
                <c:pt idx="2">
                  <c:v>0</c:v>
                </c:pt>
                <c:pt idx="3">
                  <c:v>0</c:v>
                </c:pt>
                <c:pt idx="4">
                  <c:v>1</c:v>
                </c:pt>
                <c:pt idx="5">
                  <c:v>4</c:v>
                </c:pt>
                <c:pt idx="6">
                  <c:v>1</c:v>
                </c:pt>
                <c:pt idx="7">
                  <c:v>1</c:v>
                </c:pt>
                <c:pt idx="8">
                  <c:v>7</c:v>
                </c:pt>
                <c:pt idx="9">
                  <c:v>0</c:v>
                </c:pt>
                <c:pt idx="10">
                  <c:v>0</c:v>
                </c:pt>
                <c:pt idx="11">
                  <c:v>2</c:v>
                </c:pt>
                <c:pt idx="12">
                  <c:v>1</c:v>
                </c:pt>
                <c:pt idx="13">
                  <c:v>1</c:v>
                </c:pt>
                <c:pt idx="14">
                  <c:v>1</c:v>
                </c:pt>
              </c:numCache>
            </c:numRef>
          </c:val>
          <c:extLst>
            <c:ext xmlns:c16="http://schemas.microsoft.com/office/drawing/2014/chart" uri="{C3380CC4-5D6E-409C-BE32-E72D297353CC}">
              <c16:uniqueId val="{00000000-DA51-4B47-8A14-1602DE741EE1}"/>
            </c:ext>
          </c:extLst>
        </c:ser>
        <c:ser>
          <c:idx val="1"/>
          <c:order val="1"/>
          <c:tx>
            <c:v>Age</c:v>
          </c:tx>
          <c:spPr>
            <a:solidFill>
              <a:schemeClr val="accent2"/>
            </a:solidFill>
            <a:ln>
              <a:noFill/>
            </a:ln>
            <a:effectLst>
              <a:innerShdw blurRad="114300">
                <a:schemeClr val="accent2"/>
              </a:innerShdw>
            </a:effectLst>
          </c:spPr>
          <c:invertIfNegative val="0"/>
          <c:cat>
            <c:strRef>
              <c:f>Protect!$A$26:$A$40</c:f>
              <c:strCache>
                <c:ptCount val="15"/>
                <c:pt idx="0">
                  <c:v>Access to justice</c:v>
                </c:pt>
                <c:pt idx="1">
                  <c:v>Alternative Care</c:v>
                </c:pt>
                <c:pt idx="2">
                  <c:v>Birth registration</c:v>
                </c:pt>
                <c:pt idx="3">
                  <c:v>Child Labour</c:v>
                </c:pt>
                <c:pt idx="4">
                  <c:v>Child protection</c:v>
                </c:pt>
                <c:pt idx="5">
                  <c:v>Child rights</c:v>
                </c:pt>
                <c:pt idx="6">
                  <c:v>Children with Disabilities</c:v>
                </c:pt>
                <c:pt idx="7">
                  <c:v>Gender based violence</c:v>
                </c:pt>
                <c:pt idx="8">
                  <c:v>Juvenile Justice</c:v>
                </c:pt>
                <c:pt idx="9">
                  <c:v>Migration</c:v>
                </c:pt>
                <c:pt idx="10">
                  <c:v>Positive parenting</c:v>
                </c:pt>
                <c:pt idx="11">
                  <c:v>Prevention and response services for violence against children</c:v>
                </c:pt>
                <c:pt idx="12">
                  <c:v>Refugee Children</c:v>
                </c:pt>
                <c:pt idx="13">
                  <c:v>Social Protection</c:v>
                </c:pt>
                <c:pt idx="14">
                  <c:v>Violence against children</c:v>
                </c:pt>
              </c:strCache>
            </c:strRef>
          </c:cat>
          <c:val>
            <c:numRef>
              <c:f>Protect!$D$26:$D$40</c:f>
              <c:numCache>
                <c:formatCode>General</c:formatCode>
                <c:ptCount val="15"/>
                <c:pt idx="0">
                  <c:v>3</c:v>
                </c:pt>
                <c:pt idx="1">
                  <c:v>2</c:v>
                </c:pt>
                <c:pt idx="2">
                  <c:v>0</c:v>
                </c:pt>
                <c:pt idx="3">
                  <c:v>1</c:v>
                </c:pt>
                <c:pt idx="4">
                  <c:v>0</c:v>
                </c:pt>
                <c:pt idx="5">
                  <c:v>6</c:v>
                </c:pt>
                <c:pt idx="6">
                  <c:v>0</c:v>
                </c:pt>
                <c:pt idx="7">
                  <c:v>0</c:v>
                </c:pt>
                <c:pt idx="8">
                  <c:v>0</c:v>
                </c:pt>
                <c:pt idx="9">
                  <c:v>0</c:v>
                </c:pt>
                <c:pt idx="10">
                  <c:v>0</c:v>
                </c:pt>
                <c:pt idx="11">
                  <c:v>1</c:v>
                </c:pt>
                <c:pt idx="12">
                  <c:v>0</c:v>
                </c:pt>
                <c:pt idx="13">
                  <c:v>1</c:v>
                </c:pt>
                <c:pt idx="14">
                  <c:v>1</c:v>
                </c:pt>
              </c:numCache>
            </c:numRef>
          </c:val>
          <c:extLst>
            <c:ext xmlns:c16="http://schemas.microsoft.com/office/drawing/2014/chart" uri="{C3380CC4-5D6E-409C-BE32-E72D297353CC}">
              <c16:uniqueId val="{00000001-DA51-4B47-8A14-1602DE741EE1}"/>
            </c:ext>
          </c:extLst>
        </c:ser>
        <c:ser>
          <c:idx val="2"/>
          <c:order val="2"/>
          <c:tx>
            <c:v>Urban/Rural</c:v>
          </c:tx>
          <c:spPr>
            <a:solidFill>
              <a:schemeClr val="bg1">
                <a:lumMod val="50000"/>
              </a:schemeClr>
            </a:solidFill>
            <a:ln>
              <a:noFill/>
            </a:ln>
            <a:effectLst>
              <a:innerShdw blurRad="114300">
                <a:schemeClr val="accent3"/>
              </a:innerShdw>
            </a:effectLst>
          </c:spPr>
          <c:invertIfNegative val="0"/>
          <c:cat>
            <c:strRef>
              <c:f>Protect!$A$26:$A$40</c:f>
              <c:strCache>
                <c:ptCount val="15"/>
                <c:pt idx="0">
                  <c:v>Access to justice</c:v>
                </c:pt>
                <c:pt idx="1">
                  <c:v>Alternative Care</c:v>
                </c:pt>
                <c:pt idx="2">
                  <c:v>Birth registration</c:v>
                </c:pt>
                <c:pt idx="3">
                  <c:v>Child Labour</c:v>
                </c:pt>
                <c:pt idx="4">
                  <c:v>Child protection</c:v>
                </c:pt>
                <c:pt idx="5">
                  <c:v>Child rights</c:v>
                </c:pt>
                <c:pt idx="6">
                  <c:v>Children with Disabilities</c:v>
                </c:pt>
                <c:pt idx="7">
                  <c:v>Gender based violence</c:v>
                </c:pt>
                <c:pt idx="8">
                  <c:v>Juvenile Justice</c:v>
                </c:pt>
                <c:pt idx="9">
                  <c:v>Migration</c:v>
                </c:pt>
                <c:pt idx="10">
                  <c:v>Positive parenting</c:v>
                </c:pt>
                <c:pt idx="11">
                  <c:v>Prevention and response services for violence against children</c:v>
                </c:pt>
                <c:pt idx="12">
                  <c:v>Refugee Children</c:v>
                </c:pt>
                <c:pt idx="13">
                  <c:v>Social Protection</c:v>
                </c:pt>
                <c:pt idx="14">
                  <c:v>Violence against children</c:v>
                </c:pt>
              </c:strCache>
            </c:strRef>
          </c:cat>
          <c:val>
            <c:numRef>
              <c:f>Protect!$E$26:$E$40</c:f>
              <c:numCache>
                <c:formatCode>General</c:formatCode>
                <c:ptCount val="15"/>
                <c:pt idx="0">
                  <c:v>0</c:v>
                </c:pt>
                <c:pt idx="1">
                  <c:v>0</c:v>
                </c:pt>
                <c:pt idx="2">
                  <c:v>1</c:v>
                </c:pt>
                <c:pt idx="3">
                  <c:v>0</c:v>
                </c:pt>
                <c:pt idx="4">
                  <c:v>1</c:v>
                </c:pt>
                <c:pt idx="5">
                  <c:v>3</c:v>
                </c:pt>
                <c:pt idx="6">
                  <c:v>1</c:v>
                </c:pt>
                <c:pt idx="7">
                  <c:v>0</c:v>
                </c:pt>
                <c:pt idx="8">
                  <c:v>2</c:v>
                </c:pt>
                <c:pt idx="9">
                  <c:v>1</c:v>
                </c:pt>
                <c:pt idx="10">
                  <c:v>1</c:v>
                </c:pt>
                <c:pt idx="11">
                  <c:v>0</c:v>
                </c:pt>
                <c:pt idx="12">
                  <c:v>0</c:v>
                </c:pt>
                <c:pt idx="13">
                  <c:v>2</c:v>
                </c:pt>
                <c:pt idx="14">
                  <c:v>0</c:v>
                </c:pt>
              </c:numCache>
            </c:numRef>
          </c:val>
          <c:extLst>
            <c:ext xmlns:c16="http://schemas.microsoft.com/office/drawing/2014/chart" uri="{C3380CC4-5D6E-409C-BE32-E72D297353CC}">
              <c16:uniqueId val="{00000002-DA51-4B47-8A14-1602DE741EE1}"/>
            </c:ext>
          </c:extLst>
        </c:ser>
        <c:dLbls>
          <c:showLegendKey val="0"/>
          <c:showVal val="0"/>
          <c:showCatName val="0"/>
          <c:showSerName val="0"/>
          <c:showPercent val="0"/>
          <c:showBubbleSize val="0"/>
        </c:dLbls>
        <c:gapWidth val="164"/>
        <c:overlap val="-22"/>
        <c:axId val="351447968"/>
        <c:axId val="338843088"/>
      </c:barChart>
      <c:catAx>
        <c:axId val="35144796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8843088"/>
        <c:crosses val="autoZero"/>
        <c:auto val="1"/>
        <c:lblAlgn val="ctr"/>
        <c:lblOffset val="100"/>
        <c:noMultiLvlLbl val="0"/>
      </c:catAx>
      <c:valAx>
        <c:axId val="33884308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1447968"/>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en-US" sz="2000" b="1"/>
              <a:t>Mapping of Quantitative</a:t>
            </a:r>
            <a:r>
              <a:rPr lang="en-US" sz="2000" b="1" baseline="0"/>
              <a:t> Data per Outcome Area</a:t>
            </a:r>
            <a:endParaRPr lang="en-US" sz="2000" b="1"/>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'Evidence Mapping (2nd)'!$F$1</c:f>
              <c:strCache>
                <c:ptCount val="1"/>
                <c:pt idx="0">
                  <c:v>Number of Quantitative Entries</c:v>
                </c:pt>
              </c:strCache>
            </c:strRef>
          </c:tx>
          <c:spPr>
            <a:solidFill>
              <a:schemeClr val="accent1"/>
            </a:solidFill>
            <a:ln>
              <a:noFill/>
            </a:ln>
            <a:effectLst/>
          </c:spPr>
          <c:invertIfNegative val="0"/>
          <c:dPt>
            <c:idx val="0"/>
            <c:invertIfNegative val="0"/>
            <c:bubble3D val="0"/>
            <c:spPr>
              <a:solidFill>
                <a:schemeClr val="accent6"/>
              </a:solidFill>
              <a:ln>
                <a:noFill/>
              </a:ln>
              <a:effectLst/>
            </c:spPr>
            <c:extLst>
              <c:ext xmlns:c16="http://schemas.microsoft.com/office/drawing/2014/chart" uri="{C3380CC4-5D6E-409C-BE32-E72D297353CC}">
                <c16:uniqueId val="{00000030-0D4C-47D9-BD42-52A701F00CEA}"/>
              </c:ext>
            </c:extLst>
          </c:dPt>
          <c:dPt>
            <c:idx val="1"/>
            <c:invertIfNegative val="0"/>
            <c:bubble3D val="0"/>
            <c:spPr>
              <a:solidFill>
                <a:schemeClr val="accent6"/>
              </a:solidFill>
              <a:ln>
                <a:noFill/>
              </a:ln>
              <a:effectLst/>
            </c:spPr>
            <c:extLst>
              <c:ext xmlns:c16="http://schemas.microsoft.com/office/drawing/2014/chart" uri="{C3380CC4-5D6E-409C-BE32-E72D297353CC}">
                <c16:uniqueId val="{0000002F-0D4C-47D9-BD42-52A701F00CEA}"/>
              </c:ext>
            </c:extLst>
          </c:dPt>
          <c:dPt>
            <c:idx val="2"/>
            <c:invertIfNegative val="0"/>
            <c:bubble3D val="0"/>
            <c:spPr>
              <a:solidFill>
                <a:schemeClr val="accent6"/>
              </a:solidFill>
              <a:ln>
                <a:noFill/>
              </a:ln>
              <a:effectLst/>
            </c:spPr>
            <c:extLst>
              <c:ext xmlns:c16="http://schemas.microsoft.com/office/drawing/2014/chart" uri="{C3380CC4-5D6E-409C-BE32-E72D297353CC}">
                <c16:uniqueId val="{0000002D-0D4C-47D9-BD42-52A701F00CEA}"/>
              </c:ext>
            </c:extLst>
          </c:dPt>
          <c:dPt>
            <c:idx val="3"/>
            <c:invertIfNegative val="0"/>
            <c:bubble3D val="0"/>
            <c:spPr>
              <a:solidFill>
                <a:schemeClr val="accent6"/>
              </a:solidFill>
              <a:ln>
                <a:noFill/>
              </a:ln>
              <a:effectLst/>
            </c:spPr>
            <c:extLst>
              <c:ext xmlns:c16="http://schemas.microsoft.com/office/drawing/2014/chart" uri="{C3380CC4-5D6E-409C-BE32-E72D297353CC}">
                <c16:uniqueId val="{0000002E-0D4C-47D9-BD42-52A701F00CEA}"/>
              </c:ext>
            </c:extLst>
          </c:dPt>
          <c:dPt>
            <c:idx val="4"/>
            <c:invertIfNegative val="0"/>
            <c:bubble3D val="0"/>
            <c:spPr>
              <a:solidFill>
                <a:schemeClr val="accent6"/>
              </a:solidFill>
              <a:ln>
                <a:noFill/>
              </a:ln>
              <a:effectLst/>
            </c:spPr>
            <c:extLst>
              <c:ext xmlns:c16="http://schemas.microsoft.com/office/drawing/2014/chart" uri="{C3380CC4-5D6E-409C-BE32-E72D297353CC}">
                <c16:uniqueId val="{0000002C-0D4C-47D9-BD42-52A701F00CEA}"/>
              </c:ext>
            </c:extLst>
          </c:dPt>
          <c:dPt>
            <c:idx val="5"/>
            <c:invertIfNegative val="0"/>
            <c:bubble3D val="0"/>
            <c:spPr>
              <a:solidFill>
                <a:schemeClr val="accent6"/>
              </a:solidFill>
              <a:ln>
                <a:noFill/>
              </a:ln>
              <a:effectLst/>
            </c:spPr>
            <c:extLst>
              <c:ext xmlns:c16="http://schemas.microsoft.com/office/drawing/2014/chart" uri="{C3380CC4-5D6E-409C-BE32-E72D297353CC}">
                <c16:uniqueId val="{0000002B-0D4C-47D9-BD42-52A701F00CEA}"/>
              </c:ext>
            </c:extLst>
          </c:dPt>
          <c:dPt>
            <c:idx val="6"/>
            <c:invertIfNegative val="0"/>
            <c:bubble3D val="0"/>
            <c:spPr>
              <a:solidFill>
                <a:schemeClr val="accent6"/>
              </a:solidFill>
              <a:ln>
                <a:noFill/>
              </a:ln>
              <a:effectLst/>
            </c:spPr>
            <c:extLst>
              <c:ext xmlns:c16="http://schemas.microsoft.com/office/drawing/2014/chart" uri="{C3380CC4-5D6E-409C-BE32-E72D297353CC}">
                <c16:uniqueId val="{00000029-0D4C-47D9-BD42-52A701F00CEA}"/>
              </c:ext>
            </c:extLst>
          </c:dPt>
          <c:dPt>
            <c:idx val="7"/>
            <c:invertIfNegative val="0"/>
            <c:bubble3D val="0"/>
            <c:spPr>
              <a:solidFill>
                <a:schemeClr val="accent6"/>
              </a:solidFill>
              <a:ln>
                <a:noFill/>
              </a:ln>
              <a:effectLst/>
            </c:spPr>
            <c:extLst>
              <c:ext xmlns:c16="http://schemas.microsoft.com/office/drawing/2014/chart" uri="{C3380CC4-5D6E-409C-BE32-E72D297353CC}">
                <c16:uniqueId val="{0000002A-0D4C-47D9-BD42-52A701F00CEA}"/>
              </c:ext>
            </c:extLst>
          </c:dPt>
          <c:dPt>
            <c:idx val="8"/>
            <c:invertIfNegative val="0"/>
            <c:bubble3D val="0"/>
            <c:spPr>
              <a:solidFill>
                <a:schemeClr val="accent6"/>
              </a:solidFill>
              <a:ln>
                <a:noFill/>
              </a:ln>
              <a:effectLst/>
            </c:spPr>
            <c:extLst>
              <c:ext xmlns:c16="http://schemas.microsoft.com/office/drawing/2014/chart" uri="{C3380CC4-5D6E-409C-BE32-E72D297353CC}">
                <c16:uniqueId val="{00000028-0D4C-47D9-BD42-52A701F00CEA}"/>
              </c:ext>
            </c:extLst>
          </c:dPt>
          <c:dPt>
            <c:idx val="9"/>
            <c:invertIfNegative val="0"/>
            <c:bubble3D val="0"/>
            <c:spPr>
              <a:solidFill>
                <a:schemeClr val="accent6"/>
              </a:solidFill>
              <a:ln>
                <a:noFill/>
              </a:ln>
              <a:effectLst/>
            </c:spPr>
            <c:extLst>
              <c:ext xmlns:c16="http://schemas.microsoft.com/office/drawing/2014/chart" uri="{C3380CC4-5D6E-409C-BE32-E72D297353CC}">
                <c16:uniqueId val="{00000027-0D4C-47D9-BD42-52A701F00CEA}"/>
              </c:ext>
            </c:extLst>
          </c:dPt>
          <c:dPt>
            <c:idx val="11"/>
            <c:invertIfNegative val="0"/>
            <c:bubble3D val="0"/>
            <c:spPr>
              <a:solidFill>
                <a:schemeClr val="accent6"/>
              </a:solidFill>
              <a:ln>
                <a:noFill/>
              </a:ln>
              <a:effectLst/>
            </c:spPr>
            <c:extLst>
              <c:ext xmlns:c16="http://schemas.microsoft.com/office/drawing/2014/chart" uri="{C3380CC4-5D6E-409C-BE32-E72D297353CC}">
                <c16:uniqueId val="{00000025-0D4C-47D9-BD42-52A701F00CEA}"/>
              </c:ext>
            </c:extLst>
          </c:dPt>
          <c:dPt>
            <c:idx val="12"/>
            <c:invertIfNegative val="0"/>
            <c:bubble3D val="0"/>
            <c:spPr>
              <a:solidFill>
                <a:schemeClr val="accent6"/>
              </a:solidFill>
              <a:ln>
                <a:noFill/>
              </a:ln>
              <a:effectLst/>
            </c:spPr>
            <c:extLst>
              <c:ext xmlns:c16="http://schemas.microsoft.com/office/drawing/2014/chart" uri="{C3380CC4-5D6E-409C-BE32-E72D297353CC}">
                <c16:uniqueId val="{00000026-0D4C-47D9-BD42-52A701F00CEA}"/>
              </c:ext>
            </c:extLst>
          </c:dPt>
          <c:dPt>
            <c:idx val="25"/>
            <c:invertIfNegative val="0"/>
            <c:bubble3D val="0"/>
            <c:spPr>
              <a:solidFill>
                <a:schemeClr val="accent4"/>
              </a:solidFill>
              <a:ln>
                <a:noFill/>
              </a:ln>
              <a:effectLst/>
            </c:spPr>
            <c:extLst>
              <c:ext xmlns:c16="http://schemas.microsoft.com/office/drawing/2014/chart" uri="{C3380CC4-5D6E-409C-BE32-E72D297353CC}">
                <c16:uniqueId val="{0000000B-0D4C-47D9-BD42-52A701F00CEA}"/>
              </c:ext>
            </c:extLst>
          </c:dPt>
          <c:dPt>
            <c:idx val="26"/>
            <c:invertIfNegative val="0"/>
            <c:bubble3D val="0"/>
            <c:spPr>
              <a:solidFill>
                <a:schemeClr val="accent4"/>
              </a:solidFill>
              <a:ln>
                <a:noFill/>
              </a:ln>
              <a:effectLst/>
            </c:spPr>
            <c:extLst>
              <c:ext xmlns:c16="http://schemas.microsoft.com/office/drawing/2014/chart" uri="{C3380CC4-5D6E-409C-BE32-E72D297353CC}">
                <c16:uniqueId val="{0000000A-0D4C-47D9-BD42-52A701F00CEA}"/>
              </c:ext>
            </c:extLst>
          </c:dPt>
          <c:dPt>
            <c:idx val="27"/>
            <c:invertIfNegative val="0"/>
            <c:bubble3D val="0"/>
            <c:spPr>
              <a:solidFill>
                <a:schemeClr val="accent4"/>
              </a:solidFill>
              <a:ln>
                <a:noFill/>
              </a:ln>
              <a:effectLst/>
            </c:spPr>
            <c:extLst>
              <c:ext xmlns:c16="http://schemas.microsoft.com/office/drawing/2014/chart" uri="{C3380CC4-5D6E-409C-BE32-E72D297353CC}">
                <c16:uniqueId val="{00000009-0D4C-47D9-BD42-52A701F00CEA}"/>
              </c:ext>
            </c:extLst>
          </c:dPt>
          <c:dPt>
            <c:idx val="28"/>
            <c:invertIfNegative val="0"/>
            <c:bubble3D val="0"/>
            <c:spPr>
              <a:solidFill>
                <a:schemeClr val="accent4"/>
              </a:solidFill>
              <a:ln>
                <a:noFill/>
              </a:ln>
              <a:effectLst/>
            </c:spPr>
            <c:extLst>
              <c:ext xmlns:c16="http://schemas.microsoft.com/office/drawing/2014/chart" uri="{C3380CC4-5D6E-409C-BE32-E72D297353CC}">
                <c16:uniqueId val="{00000008-0D4C-47D9-BD42-52A701F00CEA}"/>
              </c:ext>
            </c:extLst>
          </c:dPt>
          <c:dPt>
            <c:idx val="29"/>
            <c:invertIfNegative val="0"/>
            <c:bubble3D val="0"/>
            <c:spPr>
              <a:solidFill>
                <a:schemeClr val="accent4"/>
              </a:solidFill>
              <a:ln>
                <a:noFill/>
              </a:ln>
              <a:effectLst/>
            </c:spPr>
            <c:extLst>
              <c:ext xmlns:c16="http://schemas.microsoft.com/office/drawing/2014/chart" uri="{C3380CC4-5D6E-409C-BE32-E72D297353CC}">
                <c16:uniqueId val="{00000007-0D4C-47D9-BD42-52A701F00CEA}"/>
              </c:ext>
            </c:extLst>
          </c:dPt>
          <c:dPt>
            <c:idx val="30"/>
            <c:invertIfNegative val="0"/>
            <c:bubble3D val="0"/>
            <c:spPr>
              <a:solidFill>
                <a:schemeClr val="accent4"/>
              </a:solidFill>
              <a:ln>
                <a:noFill/>
              </a:ln>
              <a:effectLst/>
            </c:spPr>
            <c:extLst>
              <c:ext xmlns:c16="http://schemas.microsoft.com/office/drawing/2014/chart" uri="{C3380CC4-5D6E-409C-BE32-E72D297353CC}">
                <c16:uniqueId val="{00000006-0D4C-47D9-BD42-52A701F00CEA}"/>
              </c:ext>
            </c:extLst>
          </c:dPt>
          <c:dPt>
            <c:idx val="31"/>
            <c:invertIfNegative val="0"/>
            <c:bubble3D val="0"/>
            <c:spPr>
              <a:solidFill>
                <a:schemeClr val="accent4"/>
              </a:solidFill>
              <a:ln>
                <a:noFill/>
              </a:ln>
              <a:effectLst/>
            </c:spPr>
            <c:extLst>
              <c:ext xmlns:c16="http://schemas.microsoft.com/office/drawing/2014/chart" uri="{C3380CC4-5D6E-409C-BE32-E72D297353CC}">
                <c16:uniqueId val="{00000003-0D4C-47D9-BD42-52A701F00CEA}"/>
              </c:ext>
            </c:extLst>
          </c:dPt>
          <c:dPt>
            <c:idx val="32"/>
            <c:invertIfNegative val="0"/>
            <c:bubble3D val="0"/>
            <c:spPr>
              <a:solidFill>
                <a:schemeClr val="accent4"/>
              </a:solidFill>
              <a:ln>
                <a:noFill/>
              </a:ln>
              <a:effectLst/>
            </c:spPr>
            <c:extLst>
              <c:ext xmlns:c16="http://schemas.microsoft.com/office/drawing/2014/chart" uri="{C3380CC4-5D6E-409C-BE32-E72D297353CC}">
                <c16:uniqueId val="{00000005-0D4C-47D9-BD42-52A701F00CEA}"/>
              </c:ext>
            </c:extLst>
          </c:dPt>
          <c:dPt>
            <c:idx val="33"/>
            <c:invertIfNegative val="0"/>
            <c:bubble3D val="0"/>
            <c:spPr>
              <a:solidFill>
                <a:schemeClr val="accent4"/>
              </a:solidFill>
              <a:ln>
                <a:noFill/>
              </a:ln>
              <a:effectLst/>
            </c:spPr>
            <c:extLst>
              <c:ext xmlns:c16="http://schemas.microsoft.com/office/drawing/2014/chart" uri="{C3380CC4-5D6E-409C-BE32-E72D297353CC}">
                <c16:uniqueId val="{00000004-0D4C-47D9-BD42-52A701F00CEA}"/>
              </c:ext>
            </c:extLst>
          </c:dPt>
          <c:dPt>
            <c:idx val="34"/>
            <c:invertIfNegative val="0"/>
            <c:bubble3D val="0"/>
            <c:spPr>
              <a:solidFill>
                <a:schemeClr val="accent4"/>
              </a:solidFill>
              <a:ln>
                <a:noFill/>
              </a:ln>
              <a:effectLst/>
            </c:spPr>
            <c:extLst>
              <c:ext xmlns:c16="http://schemas.microsoft.com/office/drawing/2014/chart" uri="{C3380CC4-5D6E-409C-BE32-E72D297353CC}">
                <c16:uniqueId val="{00000002-0D4C-47D9-BD42-52A701F00CEA}"/>
              </c:ext>
            </c:extLst>
          </c:dPt>
          <c:dPt>
            <c:idx val="35"/>
            <c:invertIfNegative val="0"/>
            <c:bubble3D val="0"/>
            <c:spPr>
              <a:solidFill>
                <a:schemeClr val="accent4"/>
              </a:solidFill>
              <a:ln>
                <a:noFill/>
              </a:ln>
              <a:effectLst/>
            </c:spPr>
            <c:extLst>
              <c:ext xmlns:c16="http://schemas.microsoft.com/office/drawing/2014/chart" uri="{C3380CC4-5D6E-409C-BE32-E72D297353CC}">
                <c16:uniqueId val="{00000010-0D4C-47D9-BD42-52A701F00CEA}"/>
              </c:ext>
            </c:extLst>
          </c:dPt>
          <c:dPt>
            <c:idx val="36"/>
            <c:invertIfNegative val="0"/>
            <c:bubble3D val="0"/>
            <c:spPr>
              <a:solidFill>
                <a:schemeClr val="accent4"/>
              </a:solidFill>
              <a:ln>
                <a:noFill/>
              </a:ln>
              <a:effectLst/>
            </c:spPr>
            <c:extLst>
              <c:ext xmlns:c16="http://schemas.microsoft.com/office/drawing/2014/chart" uri="{C3380CC4-5D6E-409C-BE32-E72D297353CC}">
                <c16:uniqueId val="{0000000F-0D4C-47D9-BD42-52A701F00CEA}"/>
              </c:ext>
            </c:extLst>
          </c:dPt>
          <c:dPt>
            <c:idx val="37"/>
            <c:invertIfNegative val="0"/>
            <c:bubble3D val="0"/>
            <c:spPr>
              <a:solidFill>
                <a:schemeClr val="accent4"/>
              </a:solidFill>
              <a:ln>
                <a:noFill/>
              </a:ln>
              <a:effectLst/>
            </c:spPr>
            <c:extLst>
              <c:ext xmlns:c16="http://schemas.microsoft.com/office/drawing/2014/chart" uri="{C3380CC4-5D6E-409C-BE32-E72D297353CC}">
                <c16:uniqueId val="{0000000E-0D4C-47D9-BD42-52A701F00CEA}"/>
              </c:ext>
            </c:extLst>
          </c:dPt>
          <c:dPt>
            <c:idx val="38"/>
            <c:invertIfNegative val="0"/>
            <c:bubble3D val="0"/>
            <c:spPr>
              <a:solidFill>
                <a:schemeClr val="accent4"/>
              </a:solidFill>
              <a:ln>
                <a:noFill/>
              </a:ln>
              <a:effectLst/>
            </c:spPr>
            <c:extLst>
              <c:ext xmlns:c16="http://schemas.microsoft.com/office/drawing/2014/chart" uri="{C3380CC4-5D6E-409C-BE32-E72D297353CC}">
                <c16:uniqueId val="{0000000D-0D4C-47D9-BD42-52A701F00CEA}"/>
              </c:ext>
            </c:extLst>
          </c:dPt>
          <c:dPt>
            <c:idx val="39"/>
            <c:invertIfNegative val="0"/>
            <c:bubble3D val="0"/>
            <c:spPr>
              <a:solidFill>
                <a:schemeClr val="accent4"/>
              </a:solidFill>
              <a:ln>
                <a:noFill/>
              </a:ln>
              <a:effectLst/>
            </c:spPr>
            <c:extLst>
              <c:ext xmlns:c16="http://schemas.microsoft.com/office/drawing/2014/chart" uri="{C3380CC4-5D6E-409C-BE32-E72D297353CC}">
                <c16:uniqueId val="{0000000C-0D4C-47D9-BD42-52A701F00CEA}"/>
              </c:ext>
            </c:extLst>
          </c:dPt>
          <c:dPt>
            <c:idx val="40"/>
            <c:invertIfNegative val="0"/>
            <c:bubble3D val="0"/>
            <c:spPr>
              <a:solidFill>
                <a:srgbClr val="FF9999"/>
              </a:solidFill>
              <a:ln>
                <a:noFill/>
              </a:ln>
              <a:effectLst/>
            </c:spPr>
            <c:extLst>
              <c:ext xmlns:c16="http://schemas.microsoft.com/office/drawing/2014/chart" uri="{C3380CC4-5D6E-409C-BE32-E72D297353CC}">
                <c16:uniqueId val="{00000011-0D4C-47D9-BD42-52A701F00CEA}"/>
              </c:ext>
            </c:extLst>
          </c:dPt>
          <c:dPt>
            <c:idx val="41"/>
            <c:invertIfNegative val="0"/>
            <c:bubble3D val="0"/>
            <c:spPr>
              <a:solidFill>
                <a:srgbClr val="FF9999"/>
              </a:solidFill>
              <a:ln>
                <a:noFill/>
              </a:ln>
              <a:effectLst/>
            </c:spPr>
            <c:extLst>
              <c:ext xmlns:c16="http://schemas.microsoft.com/office/drawing/2014/chart" uri="{C3380CC4-5D6E-409C-BE32-E72D297353CC}">
                <c16:uniqueId val="{00000012-0D4C-47D9-BD42-52A701F00CEA}"/>
              </c:ext>
            </c:extLst>
          </c:dPt>
          <c:dPt>
            <c:idx val="42"/>
            <c:invertIfNegative val="0"/>
            <c:bubble3D val="0"/>
            <c:spPr>
              <a:solidFill>
                <a:srgbClr val="FF9999"/>
              </a:solidFill>
              <a:ln>
                <a:noFill/>
              </a:ln>
              <a:effectLst/>
            </c:spPr>
            <c:extLst>
              <c:ext xmlns:c16="http://schemas.microsoft.com/office/drawing/2014/chart" uri="{C3380CC4-5D6E-409C-BE32-E72D297353CC}">
                <c16:uniqueId val="{00000013-0D4C-47D9-BD42-52A701F00CEA}"/>
              </c:ext>
            </c:extLst>
          </c:dPt>
          <c:dPt>
            <c:idx val="43"/>
            <c:invertIfNegative val="0"/>
            <c:bubble3D val="0"/>
            <c:spPr>
              <a:solidFill>
                <a:srgbClr val="FF9999"/>
              </a:solidFill>
              <a:ln>
                <a:noFill/>
              </a:ln>
              <a:effectLst/>
            </c:spPr>
            <c:extLst>
              <c:ext xmlns:c16="http://schemas.microsoft.com/office/drawing/2014/chart" uri="{C3380CC4-5D6E-409C-BE32-E72D297353CC}">
                <c16:uniqueId val="{00000014-0D4C-47D9-BD42-52A701F00CEA}"/>
              </c:ext>
            </c:extLst>
          </c:dPt>
          <c:dPt>
            <c:idx val="44"/>
            <c:invertIfNegative val="0"/>
            <c:bubble3D val="0"/>
            <c:spPr>
              <a:solidFill>
                <a:srgbClr val="FF9999"/>
              </a:solidFill>
              <a:ln>
                <a:noFill/>
              </a:ln>
              <a:effectLst/>
            </c:spPr>
            <c:extLst>
              <c:ext xmlns:c16="http://schemas.microsoft.com/office/drawing/2014/chart" uri="{C3380CC4-5D6E-409C-BE32-E72D297353CC}">
                <c16:uniqueId val="{00000015-0D4C-47D9-BD42-52A701F00CEA}"/>
              </c:ext>
            </c:extLst>
          </c:dPt>
          <c:dPt>
            <c:idx val="45"/>
            <c:invertIfNegative val="0"/>
            <c:bubble3D val="0"/>
            <c:spPr>
              <a:solidFill>
                <a:srgbClr val="FF9999"/>
              </a:solidFill>
              <a:ln>
                <a:noFill/>
              </a:ln>
              <a:effectLst/>
            </c:spPr>
            <c:extLst>
              <c:ext xmlns:c16="http://schemas.microsoft.com/office/drawing/2014/chart" uri="{C3380CC4-5D6E-409C-BE32-E72D297353CC}">
                <c16:uniqueId val="{00000016-0D4C-47D9-BD42-52A701F00CEA}"/>
              </c:ext>
            </c:extLst>
          </c:dPt>
          <c:dPt>
            <c:idx val="46"/>
            <c:invertIfNegative val="0"/>
            <c:bubble3D val="0"/>
            <c:spPr>
              <a:solidFill>
                <a:srgbClr val="FF9999"/>
              </a:solidFill>
              <a:ln>
                <a:noFill/>
              </a:ln>
              <a:effectLst/>
            </c:spPr>
            <c:extLst>
              <c:ext xmlns:c16="http://schemas.microsoft.com/office/drawing/2014/chart" uri="{C3380CC4-5D6E-409C-BE32-E72D297353CC}">
                <c16:uniqueId val="{00000017-0D4C-47D9-BD42-52A701F00CEA}"/>
              </c:ext>
            </c:extLst>
          </c:dPt>
          <c:dPt>
            <c:idx val="47"/>
            <c:invertIfNegative val="0"/>
            <c:bubble3D val="0"/>
            <c:spPr>
              <a:solidFill>
                <a:srgbClr val="FF9999"/>
              </a:solidFill>
              <a:ln>
                <a:noFill/>
              </a:ln>
              <a:effectLst/>
            </c:spPr>
            <c:extLst>
              <c:ext xmlns:c16="http://schemas.microsoft.com/office/drawing/2014/chart" uri="{C3380CC4-5D6E-409C-BE32-E72D297353CC}">
                <c16:uniqueId val="{00000018-0D4C-47D9-BD42-52A701F00CEA}"/>
              </c:ext>
            </c:extLst>
          </c:dPt>
          <c:dPt>
            <c:idx val="48"/>
            <c:invertIfNegative val="0"/>
            <c:bubble3D val="0"/>
            <c:spPr>
              <a:solidFill>
                <a:srgbClr val="FF9999"/>
              </a:solidFill>
              <a:ln>
                <a:noFill/>
              </a:ln>
              <a:effectLst/>
            </c:spPr>
            <c:extLst>
              <c:ext xmlns:c16="http://schemas.microsoft.com/office/drawing/2014/chart" uri="{C3380CC4-5D6E-409C-BE32-E72D297353CC}">
                <c16:uniqueId val="{00000019-0D4C-47D9-BD42-52A701F00CEA}"/>
              </c:ext>
            </c:extLst>
          </c:dPt>
          <c:dPt>
            <c:idx val="49"/>
            <c:invertIfNegative val="0"/>
            <c:bubble3D val="0"/>
            <c:spPr>
              <a:solidFill>
                <a:srgbClr val="FF9999"/>
              </a:solidFill>
              <a:ln>
                <a:noFill/>
              </a:ln>
              <a:effectLst/>
            </c:spPr>
            <c:extLst>
              <c:ext xmlns:c16="http://schemas.microsoft.com/office/drawing/2014/chart" uri="{C3380CC4-5D6E-409C-BE32-E72D297353CC}">
                <c16:uniqueId val="{0000001A-0D4C-47D9-BD42-52A701F00CEA}"/>
              </c:ext>
            </c:extLst>
          </c:dPt>
          <c:dPt>
            <c:idx val="50"/>
            <c:invertIfNegative val="0"/>
            <c:bubble3D val="0"/>
            <c:spPr>
              <a:solidFill>
                <a:srgbClr val="7030A0"/>
              </a:solidFill>
              <a:ln>
                <a:noFill/>
              </a:ln>
              <a:effectLst/>
            </c:spPr>
            <c:extLst>
              <c:ext xmlns:c16="http://schemas.microsoft.com/office/drawing/2014/chart" uri="{C3380CC4-5D6E-409C-BE32-E72D297353CC}">
                <c16:uniqueId val="{0000001B-0D4C-47D9-BD42-52A701F00CEA}"/>
              </c:ext>
            </c:extLst>
          </c:dPt>
          <c:dPt>
            <c:idx val="51"/>
            <c:invertIfNegative val="0"/>
            <c:bubble3D val="0"/>
            <c:spPr>
              <a:solidFill>
                <a:srgbClr val="7030A0"/>
              </a:solidFill>
              <a:ln>
                <a:noFill/>
              </a:ln>
              <a:effectLst/>
            </c:spPr>
            <c:extLst>
              <c:ext xmlns:c16="http://schemas.microsoft.com/office/drawing/2014/chart" uri="{C3380CC4-5D6E-409C-BE32-E72D297353CC}">
                <c16:uniqueId val="{0000001C-0D4C-47D9-BD42-52A701F00CEA}"/>
              </c:ext>
            </c:extLst>
          </c:dPt>
          <c:dPt>
            <c:idx val="52"/>
            <c:invertIfNegative val="0"/>
            <c:bubble3D val="0"/>
            <c:spPr>
              <a:solidFill>
                <a:srgbClr val="7030A0"/>
              </a:solidFill>
              <a:ln>
                <a:noFill/>
              </a:ln>
              <a:effectLst/>
            </c:spPr>
            <c:extLst>
              <c:ext xmlns:c16="http://schemas.microsoft.com/office/drawing/2014/chart" uri="{C3380CC4-5D6E-409C-BE32-E72D297353CC}">
                <c16:uniqueId val="{0000001D-0D4C-47D9-BD42-52A701F00CEA}"/>
              </c:ext>
            </c:extLst>
          </c:dPt>
          <c:dPt>
            <c:idx val="53"/>
            <c:invertIfNegative val="0"/>
            <c:bubble3D val="0"/>
            <c:spPr>
              <a:solidFill>
                <a:srgbClr val="7030A0"/>
              </a:solidFill>
              <a:ln>
                <a:noFill/>
              </a:ln>
              <a:effectLst/>
            </c:spPr>
            <c:extLst>
              <c:ext xmlns:c16="http://schemas.microsoft.com/office/drawing/2014/chart" uri="{C3380CC4-5D6E-409C-BE32-E72D297353CC}">
                <c16:uniqueId val="{0000001E-0D4C-47D9-BD42-52A701F00CEA}"/>
              </c:ext>
            </c:extLst>
          </c:dPt>
          <c:dPt>
            <c:idx val="54"/>
            <c:invertIfNegative val="0"/>
            <c:bubble3D val="0"/>
            <c:spPr>
              <a:solidFill>
                <a:srgbClr val="7030A0"/>
              </a:solidFill>
              <a:ln>
                <a:noFill/>
              </a:ln>
              <a:effectLst/>
            </c:spPr>
            <c:extLst>
              <c:ext xmlns:c16="http://schemas.microsoft.com/office/drawing/2014/chart" uri="{C3380CC4-5D6E-409C-BE32-E72D297353CC}">
                <c16:uniqueId val="{0000001F-0D4C-47D9-BD42-52A701F00CEA}"/>
              </c:ext>
            </c:extLst>
          </c:dPt>
          <c:dPt>
            <c:idx val="55"/>
            <c:invertIfNegative val="0"/>
            <c:bubble3D val="0"/>
            <c:spPr>
              <a:solidFill>
                <a:srgbClr val="7030A0"/>
              </a:solidFill>
              <a:ln>
                <a:noFill/>
              </a:ln>
              <a:effectLst/>
            </c:spPr>
            <c:extLst>
              <c:ext xmlns:c16="http://schemas.microsoft.com/office/drawing/2014/chart" uri="{C3380CC4-5D6E-409C-BE32-E72D297353CC}">
                <c16:uniqueId val="{00000020-0D4C-47D9-BD42-52A701F00CEA}"/>
              </c:ext>
            </c:extLst>
          </c:dPt>
          <c:dPt>
            <c:idx val="56"/>
            <c:invertIfNegative val="0"/>
            <c:bubble3D val="0"/>
            <c:spPr>
              <a:solidFill>
                <a:srgbClr val="7030A0"/>
              </a:solidFill>
              <a:ln>
                <a:noFill/>
              </a:ln>
              <a:effectLst/>
            </c:spPr>
            <c:extLst>
              <c:ext xmlns:c16="http://schemas.microsoft.com/office/drawing/2014/chart" uri="{C3380CC4-5D6E-409C-BE32-E72D297353CC}">
                <c16:uniqueId val="{00000021-0D4C-47D9-BD42-52A701F00CEA}"/>
              </c:ext>
            </c:extLst>
          </c:dPt>
          <c:dPt>
            <c:idx val="57"/>
            <c:invertIfNegative val="0"/>
            <c:bubble3D val="0"/>
            <c:spPr>
              <a:solidFill>
                <a:srgbClr val="7030A0"/>
              </a:solidFill>
              <a:ln>
                <a:noFill/>
              </a:ln>
              <a:effectLst/>
            </c:spPr>
            <c:extLst>
              <c:ext xmlns:c16="http://schemas.microsoft.com/office/drawing/2014/chart" uri="{C3380CC4-5D6E-409C-BE32-E72D297353CC}">
                <c16:uniqueId val="{00000022-0D4C-47D9-BD42-52A701F00CEA}"/>
              </c:ext>
            </c:extLst>
          </c:dPt>
          <c:dPt>
            <c:idx val="58"/>
            <c:invertIfNegative val="0"/>
            <c:bubble3D val="0"/>
            <c:spPr>
              <a:solidFill>
                <a:srgbClr val="7030A0"/>
              </a:solidFill>
              <a:ln>
                <a:noFill/>
              </a:ln>
              <a:effectLst/>
            </c:spPr>
            <c:extLst>
              <c:ext xmlns:c16="http://schemas.microsoft.com/office/drawing/2014/chart" uri="{C3380CC4-5D6E-409C-BE32-E72D297353CC}">
                <c16:uniqueId val="{00000023-0D4C-47D9-BD42-52A701F00CEA}"/>
              </c:ext>
            </c:extLst>
          </c:dPt>
          <c:dPt>
            <c:idx val="61"/>
            <c:invertIfNegative val="0"/>
            <c:bubble3D val="0"/>
            <c:spPr>
              <a:solidFill>
                <a:srgbClr val="7030A0"/>
              </a:solidFill>
              <a:ln>
                <a:noFill/>
              </a:ln>
              <a:effectLst/>
            </c:spPr>
            <c:extLst>
              <c:ext xmlns:c16="http://schemas.microsoft.com/office/drawing/2014/chart" uri="{C3380CC4-5D6E-409C-BE32-E72D297353CC}">
                <c16:uniqueId val="{00000024-0D4C-47D9-BD42-52A701F00CEA}"/>
              </c:ext>
            </c:extLst>
          </c:dPt>
          <c:cat>
            <c:strRef>
              <c:extLst>
                <c:ext xmlns:c15="http://schemas.microsoft.com/office/drawing/2012/chart" uri="{02D57815-91ED-43cb-92C2-25804820EDAC}">
                  <c15:fullRef>
                    <c15:sqref>'Evidence Mapping (2nd)'!$A$2:$B$67</c15:sqref>
                  </c15:fullRef>
                  <c15:levelRef>
                    <c15:sqref>'Evidence Mapping (2nd)'!$B$2:$B$67</c15:sqref>
                  </c15:levelRef>
                </c:ext>
              </c:extLst>
              <c:f>'Evidence Mapping (2nd)'!$B$2:$B$67</c:f>
              <c:strCache>
                <c:ptCount val="66"/>
                <c:pt idx="0">
                  <c:v>Learning outcomes</c:v>
                </c:pt>
                <c:pt idx="1">
                  <c:v>Early Childhood Education</c:v>
                </c:pt>
                <c:pt idx="2">
                  <c:v>Skills development</c:v>
                </c:pt>
                <c:pt idx="3">
                  <c:v>Preschool Education</c:v>
                </c:pt>
                <c:pt idx="4">
                  <c:v>Inclusive Education</c:v>
                </c:pt>
                <c:pt idx="5">
                  <c:v>Right to Education</c:v>
                </c:pt>
                <c:pt idx="6">
                  <c:v>Children with Disabilities</c:v>
                </c:pt>
                <c:pt idx="7">
                  <c:v>Participation</c:v>
                </c:pt>
                <c:pt idx="8">
                  <c:v>Equitable access to quality education</c:v>
                </c:pt>
                <c:pt idx="9">
                  <c:v>School enrolment</c:v>
                </c:pt>
                <c:pt idx="10">
                  <c:v>Gender Equality</c:v>
                </c:pt>
                <c:pt idx="11">
                  <c:v>School drop-out rates</c:v>
                </c:pt>
                <c:pt idx="12">
                  <c:v>Competency-based education</c:v>
                </c:pt>
                <c:pt idx="13">
                  <c:v>C4D</c:v>
                </c:pt>
                <c:pt idx="14">
                  <c:v>Teacher training</c:v>
                </c:pt>
                <c:pt idx="15">
                  <c:v>Maternal and Newborn Health</c:v>
                </c:pt>
                <c:pt idx="16">
                  <c:v>Early Childhood Development</c:v>
                </c:pt>
                <c:pt idx="17">
                  <c:v>Nutrition</c:v>
                </c:pt>
                <c:pt idx="18">
                  <c:v>Immunization</c:v>
                </c:pt>
                <c:pt idx="19">
                  <c:v>Child Health</c:v>
                </c:pt>
                <c:pt idx="20">
                  <c:v>HIV Prevention</c:v>
                </c:pt>
                <c:pt idx="21">
                  <c:v>Treatment and care of children living with HIV</c:v>
                </c:pt>
                <c:pt idx="22">
                  <c:v>Mental Health</c:v>
                </c:pt>
                <c:pt idx="23">
                  <c:v>WASH</c:v>
                </c:pt>
                <c:pt idx="24">
                  <c:v>Disaster Risk Management</c:v>
                </c:pt>
                <c:pt idx="25">
                  <c:v>Alternative Care</c:v>
                </c:pt>
                <c:pt idx="26">
                  <c:v>Child Labour</c:v>
                </c:pt>
                <c:pt idx="27">
                  <c:v>Social Protection</c:v>
                </c:pt>
                <c:pt idx="28">
                  <c:v>Juvenile Justice</c:v>
                </c:pt>
                <c:pt idx="29">
                  <c:v>Children with Disabilities</c:v>
                </c:pt>
                <c:pt idx="30">
                  <c:v>Child Protection</c:v>
                </c:pt>
                <c:pt idx="31">
                  <c:v>Gender Based Violence</c:v>
                </c:pt>
                <c:pt idx="32">
                  <c:v>Birth registration</c:v>
                </c:pt>
                <c:pt idx="33">
                  <c:v>Positive Parenting</c:v>
                </c:pt>
                <c:pt idx="34">
                  <c:v>Violence against Children</c:v>
                </c:pt>
                <c:pt idx="35">
                  <c:v>Migration</c:v>
                </c:pt>
                <c:pt idx="36">
                  <c:v>Access to Justice</c:v>
                </c:pt>
                <c:pt idx="37">
                  <c:v>Refugee Children</c:v>
                </c:pt>
                <c:pt idx="38">
                  <c:v>Child rights</c:v>
                </c:pt>
                <c:pt idx="39">
                  <c:v>Prevention and response services for violence against children</c:v>
                </c:pt>
                <c:pt idx="40">
                  <c:v>Adolescent participation</c:v>
                </c:pt>
                <c:pt idx="41">
                  <c:v>Adolescent education</c:v>
                </c:pt>
                <c:pt idx="42">
                  <c:v>School enrollment</c:v>
                </c:pt>
                <c:pt idx="43">
                  <c:v>Skills development</c:v>
                </c:pt>
                <c:pt idx="44">
                  <c:v>Learning outcomes</c:v>
                </c:pt>
                <c:pt idx="45">
                  <c:v>Adolescent health</c:v>
                </c:pt>
                <c:pt idx="46">
                  <c:v>Mental health</c:v>
                </c:pt>
                <c:pt idx="47">
                  <c:v>Child Rights</c:v>
                </c:pt>
                <c:pt idx="48">
                  <c:v>Child Labour</c:v>
                </c:pt>
                <c:pt idx="49">
                  <c:v>Violence against children</c:v>
                </c:pt>
                <c:pt idx="50">
                  <c:v>Demography</c:v>
                </c:pt>
                <c:pt idx="51">
                  <c:v>Migration</c:v>
                </c:pt>
                <c:pt idx="52">
                  <c:v>Humanitarian response</c:v>
                </c:pt>
                <c:pt idx="53">
                  <c:v>Social Protection</c:v>
                </c:pt>
                <c:pt idx="54">
                  <c:v>Natural Disasters</c:v>
                </c:pt>
                <c:pt idx="55">
                  <c:v>Demography</c:v>
                </c:pt>
                <c:pt idx="56">
                  <c:v>Economy</c:v>
                </c:pt>
                <c:pt idx="57">
                  <c:v>Migration</c:v>
                </c:pt>
                <c:pt idx="58">
                  <c:v>Poverty</c:v>
                </c:pt>
                <c:pt idx="59">
                  <c:v>Programming for at-scale results for children</c:v>
                </c:pt>
                <c:pt idx="60">
                  <c:v>Gender-responsive programming</c:v>
                </c:pt>
                <c:pt idx="61">
                  <c:v>Winning support for the cause of children from decision makers and the wider public</c:v>
                </c:pt>
                <c:pt idx="62">
                  <c:v>Develop and leverage resources and partnerships for children</c:v>
                </c:pt>
                <c:pt idx="63">
                  <c:v>Harnessing the power of business and markets for children</c:v>
                </c:pt>
                <c:pt idx="64">
                  <c:v>United Nations working together</c:v>
                </c:pt>
                <c:pt idx="65">
                  <c:v>Fostering innovations in programming and advocacy processes and practices</c:v>
                </c:pt>
              </c:strCache>
            </c:strRef>
          </c:cat>
          <c:val>
            <c:numRef>
              <c:f>'Evidence Mapping (2nd)'!$F$2:$F$67</c:f>
              <c:numCache>
                <c:formatCode>General</c:formatCode>
                <c:ptCount val="66"/>
                <c:pt idx="0">
                  <c:v>7</c:v>
                </c:pt>
                <c:pt idx="1">
                  <c:v>7</c:v>
                </c:pt>
                <c:pt idx="2">
                  <c:v>8</c:v>
                </c:pt>
                <c:pt idx="3">
                  <c:v>5</c:v>
                </c:pt>
                <c:pt idx="4">
                  <c:v>2</c:v>
                </c:pt>
                <c:pt idx="5">
                  <c:v>3</c:v>
                </c:pt>
                <c:pt idx="6">
                  <c:v>5</c:v>
                </c:pt>
                <c:pt idx="7">
                  <c:v>3</c:v>
                </c:pt>
                <c:pt idx="8">
                  <c:v>2</c:v>
                </c:pt>
                <c:pt idx="9">
                  <c:v>3</c:v>
                </c:pt>
                <c:pt idx="10">
                  <c:v>0</c:v>
                </c:pt>
                <c:pt idx="11">
                  <c:v>3</c:v>
                </c:pt>
                <c:pt idx="12">
                  <c:v>1</c:v>
                </c:pt>
                <c:pt idx="13">
                  <c:v>0</c:v>
                </c:pt>
                <c:pt idx="14">
                  <c:v>0</c:v>
                </c:pt>
                <c:pt idx="15">
                  <c:v>26</c:v>
                </c:pt>
                <c:pt idx="16">
                  <c:v>1</c:v>
                </c:pt>
                <c:pt idx="17">
                  <c:v>23</c:v>
                </c:pt>
                <c:pt idx="18">
                  <c:v>9</c:v>
                </c:pt>
                <c:pt idx="19">
                  <c:v>5</c:v>
                </c:pt>
                <c:pt idx="20">
                  <c:v>0</c:v>
                </c:pt>
                <c:pt idx="21">
                  <c:v>8</c:v>
                </c:pt>
                <c:pt idx="22">
                  <c:v>3</c:v>
                </c:pt>
                <c:pt idx="23">
                  <c:v>4</c:v>
                </c:pt>
                <c:pt idx="24">
                  <c:v>2</c:v>
                </c:pt>
                <c:pt idx="25">
                  <c:v>11</c:v>
                </c:pt>
                <c:pt idx="26">
                  <c:v>1</c:v>
                </c:pt>
                <c:pt idx="27">
                  <c:v>4</c:v>
                </c:pt>
                <c:pt idx="28">
                  <c:v>13</c:v>
                </c:pt>
                <c:pt idx="29">
                  <c:v>6</c:v>
                </c:pt>
                <c:pt idx="30">
                  <c:v>2</c:v>
                </c:pt>
                <c:pt idx="31">
                  <c:v>1</c:v>
                </c:pt>
                <c:pt idx="32">
                  <c:v>2</c:v>
                </c:pt>
                <c:pt idx="33">
                  <c:v>1</c:v>
                </c:pt>
                <c:pt idx="34">
                  <c:v>4</c:v>
                </c:pt>
                <c:pt idx="35">
                  <c:v>1</c:v>
                </c:pt>
                <c:pt idx="36">
                  <c:v>6</c:v>
                </c:pt>
                <c:pt idx="37">
                  <c:v>1</c:v>
                </c:pt>
                <c:pt idx="38">
                  <c:v>6</c:v>
                </c:pt>
                <c:pt idx="39">
                  <c:v>8</c:v>
                </c:pt>
                <c:pt idx="40">
                  <c:v>12</c:v>
                </c:pt>
                <c:pt idx="41">
                  <c:v>11</c:v>
                </c:pt>
                <c:pt idx="42">
                  <c:v>2</c:v>
                </c:pt>
                <c:pt idx="43">
                  <c:v>8</c:v>
                </c:pt>
                <c:pt idx="44">
                  <c:v>3</c:v>
                </c:pt>
                <c:pt idx="45">
                  <c:v>5</c:v>
                </c:pt>
                <c:pt idx="46">
                  <c:v>5</c:v>
                </c:pt>
                <c:pt idx="47">
                  <c:v>5</c:v>
                </c:pt>
                <c:pt idx="48">
                  <c:v>1</c:v>
                </c:pt>
                <c:pt idx="49">
                  <c:v>2</c:v>
                </c:pt>
                <c:pt idx="50">
                  <c:v>2</c:v>
                </c:pt>
                <c:pt idx="51">
                  <c:v>1</c:v>
                </c:pt>
                <c:pt idx="52">
                  <c:v>1</c:v>
                </c:pt>
                <c:pt idx="53">
                  <c:v>1</c:v>
                </c:pt>
                <c:pt idx="54">
                  <c:v>11</c:v>
                </c:pt>
                <c:pt idx="55">
                  <c:v>10</c:v>
                </c:pt>
                <c:pt idx="56">
                  <c:v>2</c:v>
                </c:pt>
                <c:pt idx="57">
                  <c:v>13</c:v>
                </c:pt>
                <c:pt idx="58">
                  <c:v>5</c:v>
                </c:pt>
                <c:pt idx="59">
                  <c:v>0</c:v>
                </c:pt>
                <c:pt idx="60">
                  <c:v>0</c:v>
                </c:pt>
                <c:pt idx="61">
                  <c:v>1</c:v>
                </c:pt>
                <c:pt idx="62">
                  <c:v>0</c:v>
                </c:pt>
                <c:pt idx="63">
                  <c:v>0</c:v>
                </c:pt>
                <c:pt idx="64">
                  <c:v>0</c:v>
                </c:pt>
                <c:pt idx="65">
                  <c:v>0</c:v>
                </c:pt>
              </c:numCache>
            </c:numRef>
          </c:val>
          <c:extLst>
            <c:ext xmlns:c16="http://schemas.microsoft.com/office/drawing/2014/chart" uri="{C3380CC4-5D6E-409C-BE32-E72D297353CC}">
              <c16:uniqueId val="{00000000-0D4C-47D9-BD42-52A701F00CEA}"/>
            </c:ext>
          </c:extLst>
        </c:ser>
        <c:dLbls>
          <c:showLegendKey val="0"/>
          <c:showVal val="0"/>
          <c:showCatName val="0"/>
          <c:showSerName val="0"/>
          <c:showPercent val="0"/>
          <c:showBubbleSize val="0"/>
        </c:dLbls>
        <c:gapWidth val="94"/>
        <c:axId val="351609231"/>
        <c:axId val="357676015"/>
      </c:barChart>
      <c:catAx>
        <c:axId val="35160923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357676015"/>
        <c:crosses val="autoZero"/>
        <c:auto val="1"/>
        <c:lblAlgn val="ctr"/>
        <c:lblOffset val="100"/>
        <c:noMultiLvlLbl val="0"/>
      </c:catAx>
      <c:valAx>
        <c:axId val="357676015"/>
        <c:scaling>
          <c:orientation val="minMax"/>
        </c:scaling>
        <c:delete val="0"/>
        <c:axPos val="t"/>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crossAx val="351609231"/>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400" baseline="0"/>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Education Data - Evidence Mapping</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'Evidence Mapping (2)'!$A$2</c:f>
              <c:strCache>
                <c:ptCount val="1"/>
                <c:pt idx="0">
                  <c:v>Nb of Entries</c:v>
                </c:pt>
              </c:strCache>
            </c:strRef>
          </c:tx>
          <c:spPr>
            <a:solidFill>
              <a:schemeClr val="accent1"/>
            </a:solidFill>
            <a:ln>
              <a:noFill/>
            </a:ln>
            <a:effectLst/>
          </c:spPr>
          <c:invertIfNegative val="0"/>
          <c:cat>
            <c:strRef>
              <c:f>'Evidence Mapping (2)'!$B$1:$R$1</c:f>
              <c:strCache>
                <c:ptCount val="17"/>
                <c:pt idx="0">
                  <c:v>Learning outcomes</c:v>
                </c:pt>
                <c:pt idx="1">
                  <c:v>Early Childhood Education</c:v>
                </c:pt>
                <c:pt idx="2">
                  <c:v>Skills development</c:v>
                </c:pt>
                <c:pt idx="3">
                  <c:v>Adolescent Education</c:v>
                </c:pt>
                <c:pt idx="4">
                  <c:v>Preschool Education</c:v>
                </c:pt>
                <c:pt idx="5">
                  <c:v>Adolescent participation</c:v>
                </c:pt>
                <c:pt idx="6">
                  <c:v>Inclusive Education</c:v>
                </c:pt>
                <c:pt idx="7">
                  <c:v>Right to Education</c:v>
                </c:pt>
                <c:pt idx="8">
                  <c:v>Children with Disabilities</c:v>
                </c:pt>
                <c:pt idx="9">
                  <c:v>Participation</c:v>
                </c:pt>
                <c:pt idx="10">
                  <c:v>Equitable access to quality education</c:v>
                </c:pt>
                <c:pt idx="11">
                  <c:v>School enrolment</c:v>
                </c:pt>
                <c:pt idx="12">
                  <c:v>Gender Equality</c:v>
                </c:pt>
                <c:pt idx="13">
                  <c:v>School drop-out rates</c:v>
                </c:pt>
                <c:pt idx="14">
                  <c:v>Competency-based education</c:v>
                </c:pt>
                <c:pt idx="15">
                  <c:v>C4D</c:v>
                </c:pt>
                <c:pt idx="16">
                  <c:v>Teacher training</c:v>
                </c:pt>
              </c:strCache>
            </c:strRef>
          </c:cat>
          <c:val>
            <c:numRef>
              <c:f>'Evidence Mapping (2)'!$B$2:$R$2</c:f>
              <c:numCache>
                <c:formatCode>General</c:formatCode>
                <c:ptCount val="17"/>
                <c:pt idx="0">
                  <c:v>12</c:v>
                </c:pt>
                <c:pt idx="1">
                  <c:v>10</c:v>
                </c:pt>
                <c:pt idx="2">
                  <c:v>10</c:v>
                </c:pt>
                <c:pt idx="3">
                  <c:v>0</c:v>
                </c:pt>
                <c:pt idx="4">
                  <c:v>5</c:v>
                </c:pt>
                <c:pt idx="5">
                  <c:v>0</c:v>
                </c:pt>
                <c:pt idx="6">
                  <c:v>4</c:v>
                </c:pt>
                <c:pt idx="7">
                  <c:v>3</c:v>
                </c:pt>
                <c:pt idx="8">
                  <c:v>8</c:v>
                </c:pt>
                <c:pt idx="9">
                  <c:v>3</c:v>
                </c:pt>
                <c:pt idx="10">
                  <c:v>2</c:v>
                </c:pt>
                <c:pt idx="11">
                  <c:v>4</c:v>
                </c:pt>
                <c:pt idx="12">
                  <c:v>2</c:v>
                </c:pt>
                <c:pt idx="13">
                  <c:v>3</c:v>
                </c:pt>
                <c:pt idx="14">
                  <c:v>1</c:v>
                </c:pt>
                <c:pt idx="15">
                  <c:v>1</c:v>
                </c:pt>
                <c:pt idx="16">
                  <c:v>1</c:v>
                </c:pt>
              </c:numCache>
            </c:numRef>
          </c:val>
          <c:extLst>
            <c:ext xmlns:c16="http://schemas.microsoft.com/office/drawing/2014/chart" uri="{C3380CC4-5D6E-409C-BE32-E72D297353CC}">
              <c16:uniqueId val="{00000000-58B9-4AAC-BA54-4BB8674E0E4E}"/>
            </c:ext>
          </c:extLst>
        </c:ser>
        <c:ser>
          <c:idx val="1"/>
          <c:order val="1"/>
          <c:tx>
            <c:strRef>
              <c:f>'Evidence Mapping (2)'!$A$3</c:f>
              <c:strCache>
                <c:ptCount val="1"/>
                <c:pt idx="0">
                  <c:v>UNICEF Reports</c:v>
                </c:pt>
              </c:strCache>
            </c:strRef>
          </c:tx>
          <c:spPr>
            <a:solidFill>
              <a:schemeClr val="accent2"/>
            </a:solidFill>
            <a:ln>
              <a:noFill/>
            </a:ln>
            <a:effectLst/>
          </c:spPr>
          <c:invertIfNegative val="0"/>
          <c:cat>
            <c:strRef>
              <c:f>'Evidence Mapping (2)'!$B$1:$R$1</c:f>
              <c:strCache>
                <c:ptCount val="17"/>
                <c:pt idx="0">
                  <c:v>Learning outcomes</c:v>
                </c:pt>
                <c:pt idx="1">
                  <c:v>Early Childhood Education</c:v>
                </c:pt>
                <c:pt idx="2">
                  <c:v>Skills development</c:v>
                </c:pt>
                <c:pt idx="3">
                  <c:v>Adolescent Education</c:v>
                </c:pt>
                <c:pt idx="4">
                  <c:v>Preschool Education</c:v>
                </c:pt>
                <c:pt idx="5">
                  <c:v>Adolescent participation</c:v>
                </c:pt>
                <c:pt idx="6">
                  <c:v>Inclusive Education</c:v>
                </c:pt>
                <c:pt idx="7">
                  <c:v>Right to Education</c:v>
                </c:pt>
                <c:pt idx="8">
                  <c:v>Children with Disabilities</c:v>
                </c:pt>
                <c:pt idx="9">
                  <c:v>Participation</c:v>
                </c:pt>
                <c:pt idx="10">
                  <c:v>Equitable access to quality education</c:v>
                </c:pt>
                <c:pt idx="11">
                  <c:v>School enrolment</c:v>
                </c:pt>
                <c:pt idx="12">
                  <c:v>Gender Equality</c:v>
                </c:pt>
                <c:pt idx="13">
                  <c:v>School drop-out rates</c:v>
                </c:pt>
                <c:pt idx="14">
                  <c:v>Competency-based education</c:v>
                </c:pt>
                <c:pt idx="15">
                  <c:v>C4D</c:v>
                </c:pt>
                <c:pt idx="16">
                  <c:v>Teacher training</c:v>
                </c:pt>
              </c:strCache>
            </c:strRef>
          </c:cat>
          <c:val>
            <c:numRef>
              <c:f>'Evidence Mapping (2)'!$B$3:$R$3</c:f>
              <c:numCache>
                <c:formatCode>General</c:formatCode>
                <c:ptCount val="17"/>
                <c:pt idx="0">
                  <c:v>6</c:v>
                </c:pt>
                <c:pt idx="1">
                  <c:v>6</c:v>
                </c:pt>
                <c:pt idx="2">
                  <c:v>7</c:v>
                </c:pt>
                <c:pt idx="3">
                  <c:v>6</c:v>
                </c:pt>
                <c:pt idx="4">
                  <c:v>5</c:v>
                </c:pt>
                <c:pt idx="5">
                  <c:v>5</c:v>
                </c:pt>
                <c:pt idx="6">
                  <c:v>4</c:v>
                </c:pt>
                <c:pt idx="7">
                  <c:v>2</c:v>
                </c:pt>
                <c:pt idx="8">
                  <c:v>1</c:v>
                </c:pt>
                <c:pt idx="9">
                  <c:v>3</c:v>
                </c:pt>
                <c:pt idx="10">
                  <c:v>3</c:v>
                </c:pt>
                <c:pt idx="11">
                  <c:v>3</c:v>
                </c:pt>
                <c:pt idx="12">
                  <c:v>2</c:v>
                </c:pt>
                <c:pt idx="13">
                  <c:v>3</c:v>
                </c:pt>
                <c:pt idx="14">
                  <c:v>1</c:v>
                </c:pt>
                <c:pt idx="15">
                  <c:v>1</c:v>
                </c:pt>
                <c:pt idx="16">
                  <c:v>1</c:v>
                </c:pt>
              </c:numCache>
            </c:numRef>
          </c:val>
          <c:extLst>
            <c:ext xmlns:c16="http://schemas.microsoft.com/office/drawing/2014/chart" uri="{C3380CC4-5D6E-409C-BE32-E72D297353CC}">
              <c16:uniqueId val="{00000001-58B9-4AAC-BA54-4BB8674E0E4E}"/>
            </c:ext>
          </c:extLst>
        </c:ser>
        <c:ser>
          <c:idx val="2"/>
          <c:order val="2"/>
          <c:tx>
            <c:strRef>
              <c:f>'Evidence Mapping (2)'!$A$4</c:f>
              <c:strCache>
                <c:ptCount val="1"/>
                <c:pt idx="0">
                  <c:v>Other sources</c:v>
                </c:pt>
              </c:strCache>
            </c:strRef>
          </c:tx>
          <c:spPr>
            <a:solidFill>
              <a:schemeClr val="accent3"/>
            </a:solidFill>
            <a:ln>
              <a:noFill/>
            </a:ln>
            <a:effectLst/>
          </c:spPr>
          <c:invertIfNegative val="0"/>
          <c:cat>
            <c:strRef>
              <c:f>'Evidence Mapping (2)'!$B$1:$R$1</c:f>
              <c:strCache>
                <c:ptCount val="17"/>
                <c:pt idx="0">
                  <c:v>Learning outcomes</c:v>
                </c:pt>
                <c:pt idx="1">
                  <c:v>Early Childhood Education</c:v>
                </c:pt>
                <c:pt idx="2">
                  <c:v>Skills development</c:v>
                </c:pt>
                <c:pt idx="3">
                  <c:v>Adolescent Education</c:v>
                </c:pt>
                <c:pt idx="4">
                  <c:v>Preschool Education</c:v>
                </c:pt>
                <c:pt idx="5">
                  <c:v>Adolescent participation</c:v>
                </c:pt>
                <c:pt idx="6">
                  <c:v>Inclusive Education</c:v>
                </c:pt>
                <c:pt idx="7">
                  <c:v>Right to Education</c:v>
                </c:pt>
                <c:pt idx="8">
                  <c:v>Children with Disabilities</c:v>
                </c:pt>
                <c:pt idx="9">
                  <c:v>Participation</c:v>
                </c:pt>
                <c:pt idx="10">
                  <c:v>Equitable access to quality education</c:v>
                </c:pt>
                <c:pt idx="11">
                  <c:v>School enrolment</c:v>
                </c:pt>
                <c:pt idx="12">
                  <c:v>Gender Equality</c:v>
                </c:pt>
                <c:pt idx="13">
                  <c:v>School drop-out rates</c:v>
                </c:pt>
                <c:pt idx="14">
                  <c:v>Competency-based education</c:v>
                </c:pt>
                <c:pt idx="15">
                  <c:v>C4D</c:v>
                </c:pt>
                <c:pt idx="16">
                  <c:v>Teacher training</c:v>
                </c:pt>
              </c:strCache>
            </c:strRef>
          </c:cat>
          <c:val>
            <c:numRef>
              <c:f>'Evidence Mapping (2)'!$B$4:$R$4</c:f>
              <c:numCache>
                <c:formatCode>General</c:formatCode>
                <c:ptCount val="17"/>
                <c:pt idx="0">
                  <c:v>7</c:v>
                </c:pt>
                <c:pt idx="1">
                  <c:v>4</c:v>
                </c:pt>
                <c:pt idx="2">
                  <c:v>3</c:v>
                </c:pt>
                <c:pt idx="7">
                  <c:v>1</c:v>
                </c:pt>
                <c:pt idx="8">
                  <c:v>2</c:v>
                </c:pt>
              </c:numCache>
            </c:numRef>
          </c:val>
          <c:extLst>
            <c:ext xmlns:c16="http://schemas.microsoft.com/office/drawing/2014/chart" uri="{C3380CC4-5D6E-409C-BE32-E72D297353CC}">
              <c16:uniqueId val="{00000002-58B9-4AAC-BA54-4BB8674E0E4E}"/>
            </c:ext>
          </c:extLst>
        </c:ser>
        <c:ser>
          <c:idx val="3"/>
          <c:order val="3"/>
          <c:tx>
            <c:strRef>
              <c:f>'Evidence Mapping (2)'!$A$5</c:f>
              <c:strCache>
                <c:ptCount val="1"/>
                <c:pt idx="0">
                  <c:v>Nb of data disaggregated by sex</c:v>
                </c:pt>
              </c:strCache>
            </c:strRef>
          </c:tx>
          <c:spPr>
            <a:solidFill>
              <a:schemeClr val="accent4"/>
            </a:solidFill>
            <a:ln>
              <a:noFill/>
            </a:ln>
            <a:effectLst/>
          </c:spPr>
          <c:invertIfNegative val="0"/>
          <c:cat>
            <c:strRef>
              <c:f>'Evidence Mapping (2)'!$B$1:$R$1</c:f>
              <c:strCache>
                <c:ptCount val="17"/>
                <c:pt idx="0">
                  <c:v>Learning outcomes</c:v>
                </c:pt>
                <c:pt idx="1">
                  <c:v>Early Childhood Education</c:v>
                </c:pt>
                <c:pt idx="2">
                  <c:v>Skills development</c:v>
                </c:pt>
                <c:pt idx="3">
                  <c:v>Adolescent Education</c:v>
                </c:pt>
                <c:pt idx="4">
                  <c:v>Preschool Education</c:v>
                </c:pt>
                <c:pt idx="5">
                  <c:v>Adolescent participation</c:v>
                </c:pt>
                <c:pt idx="6">
                  <c:v>Inclusive Education</c:v>
                </c:pt>
                <c:pt idx="7">
                  <c:v>Right to Education</c:v>
                </c:pt>
                <c:pt idx="8">
                  <c:v>Children with Disabilities</c:v>
                </c:pt>
                <c:pt idx="9">
                  <c:v>Participation</c:v>
                </c:pt>
                <c:pt idx="10">
                  <c:v>Equitable access to quality education</c:v>
                </c:pt>
                <c:pt idx="11">
                  <c:v>School enrolment</c:v>
                </c:pt>
                <c:pt idx="12">
                  <c:v>Gender Equality</c:v>
                </c:pt>
                <c:pt idx="13">
                  <c:v>School drop-out rates</c:v>
                </c:pt>
                <c:pt idx="14">
                  <c:v>Competency-based education</c:v>
                </c:pt>
                <c:pt idx="15">
                  <c:v>C4D</c:v>
                </c:pt>
                <c:pt idx="16">
                  <c:v>Teacher training</c:v>
                </c:pt>
              </c:strCache>
            </c:strRef>
          </c:cat>
          <c:val>
            <c:numRef>
              <c:f>'Evidence Mapping (2)'!$B$5:$R$5</c:f>
              <c:numCache>
                <c:formatCode>General</c:formatCode>
                <c:ptCount val="17"/>
                <c:pt idx="0">
                  <c:v>1</c:v>
                </c:pt>
                <c:pt idx="1">
                  <c:v>3</c:v>
                </c:pt>
                <c:pt idx="2">
                  <c:v>4</c:v>
                </c:pt>
                <c:pt idx="3">
                  <c:v>5</c:v>
                </c:pt>
                <c:pt idx="4">
                  <c:v>3</c:v>
                </c:pt>
                <c:pt idx="5">
                  <c:v>1</c:v>
                </c:pt>
                <c:pt idx="6">
                  <c:v>2</c:v>
                </c:pt>
                <c:pt idx="7">
                  <c:v>2</c:v>
                </c:pt>
                <c:pt idx="8">
                  <c:v>1</c:v>
                </c:pt>
                <c:pt idx="9">
                  <c:v>1</c:v>
                </c:pt>
                <c:pt idx="10">
                  <c:v>2</c:v>
                </c:pt>
                <c:pt idx="11">
                  <c:v>2</c:v>
                </c:pt>
                <c:pt idx="12">
                  <c:v>2</c:v>
                </c:pt>
                <c:pt idx="13">
                  <c:v>2</c:v>
                </c:pt>
                <c:pt idx="14">
                  <c:v>1</c:v>
                </c:pt>
              </c:numCache>
            </c:numRef>
          </c:val>
          <c:extLst>
            <c:ext xmlns:c16="http://schemas.microsoft.com/office/drawing/2014/chart" uri="{C3380CC4-5D6E-409C-BE32-E72D297353CC}">
              <c16:uniqueId val="{00000003-58B9-4AAC-BA54-4BB8674E0E4E}"/>
            </c:ext>
          </c:extLst>
        </c:ser>
        <c:dLbls>
          <c:showLegendKey val="0"/>
          <c:showVal val="0"/>
          <c:showCatName val="0"/>
          <c:showSerName val="0"/>
          <c:showPercent val="0"/>
          <c:showBubbleSize val="0"/>
        </c:dLbls>
        <c:gapWidth val="219"/>
        <c:overlap val="-27"/>
        <c:axId val="292544656"/>
        <c:axId val="191719312"/>
      </c:barChart>
      <c:catAx>
        <c:axId val="2925446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719312"/>
        <c:crosses val="autoZero"/>
        <c:auto val="1"/>
        <c:lblAlgn val="ctr"/>
        <c:lblOffset val="100"/>
        <c:noMultiLvlLbl val="0"/>
      </c:catAx>
      <c:valAx>
        <c:axId val="1917193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25446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Child</a:t>
            </a:r>
            <a:r>
              <a:rPr lang="en-GB" baseline="0"/>
              <a:t> Protection-Rights Data - Evidence Mapping</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'Evidence Mapping (2)'!$A$20</c:f>
              <c:strCache>
                <c:ptCount val="1"/>
                <c:pt idx="0">
                  <c:v>Nb of Entries</c:v>
                </c:pt>
              </c:strCache>
            </c:strRef>
          </c:tx>
          <c:spPr>
            <a:solidFill>
              <a:schemeClr val="accent1"/>
            </a:solidFill>
            <a:ln>
              <a:noFill/>
            </a:ln>
            <a:effectLst/>
          </c:spPr>
          <c:invertIfNegative val="0"/>
          <c:cat>
            <c:strRef>
              <c:f>'Evidence Mapping (2)'!$B$19:$P$19</c:f>
              <c:strCache>
                <c:ptCount val="15"/>
                <c:pt idx="0">
                  <c:v>Alternative Care</c:v>
                </c:pt>
                <c:pt idx="1">
                  <c:v>Child Labour</c:v>
                </c:pt>
                <c:pt idx="2">
                  <c:v>Social Protection</c:v>
                </c:pt>
                <c:pt idx="3">
                  <c:v>Juvenile Justice</c:v>
                </c:pt>
                <c:pt idx="4">
                  <c:v>Children with Disabilities</c:v>
                </c:pt>
                <c:pt idx="5">
                  <c:v>Child Protection</c:v>
                </c:pt>
                <c:pt idx="6">
                  <c:v>Gender Based Violence</c:v>
                </c:pt>
                <c:pt idx="7">
                  <c:v>Birth registration</c:v>
                </c:pt>
                <c:pt idx="8">
                  <c:v>Positive Parenting</c:v>
                </c:pt>
                <c:pt idx="9">
                  <c:v>Violence against Children</c:v>
                </c:pt>
                <c:pt idx="10">
                  <c:v>Migration</c:v>
                </c:pt>
                <c:pt idx="11">
                  <c:v>Access to Justice</c:v>
                </c:pt>
                <c:pt idx="12">
                  <c:v>Refugee Children</c:v>
                </c:pt>
                <c:pt idx="13">
                  <c:v>Child rights</c:v>
                </c:pt>
                <c:pt idx="14">
                  <c:v>Prevention and response services for violence against children</c:v>
                </c:pt>
              </c:strCache>
            </c:strRef>
          </c:cat>
          <c:val>
            <c:numRef>
              <c:f>'Evidence Mapping (2)'!$B$20:$P$20</c:f>
              <c:numCache>
                <c:formatCode>General</c:formatCode>
                <c:ptCount val="15"/>
                <c:pt idx="0">
                  <c:v>12</c:v>
                </c:pt>
                <c:pt idx="1">
                  <c:v>1</c:v>
                </c:pt>
                <c:pt idx="2">
                  <c:v>5</c:v>
                </c:pt>
                <c:pt idx="3">
                  <c:v>14</c:v>
                </c:pt>
                <c:pt idx="4">
                  <c:v>7</c:v>
                </c:pt>
                <c:pt idx="5">
                  <c:v>2</c:v>
                </c:pt>
                <c:pt idx="6">
                  <c:v>1</c:v>
                </c:pt>
                <c:pt idx="7">
                  <c:v>2</c:v>
                </c:pt>
                <c:pt idx="8">
                  <c:v>1</c:v>
                </c:pt>
                <c:pt idx="9">
                  <c:v>4</c:v>
                </c:pt>
                <c:pt idx="10">
                  <c:v>1</c:v>
                </c:pt>
                <c:pt idx="11">
                  <c:v>11</c:v>
                </c:pt>
                <c:pt idx="12">
                  <c:v>1</c:v>
                </c:pt>
                <c:pt idx="13">
                  <c:v>10</c:v>
                </c:pt>
                <c:pt idx="14">
                  <c:v>15</c:v>
                </c:pt>
              </c:numCache>
            </c:numRef>
          </c:val>
          <c:extLst>
            <c:ext xmlns:c16="http://schemas.microsoft.com/office/drawing/2014/chart" uri="{C3380CC4-5D6E-409C-BE32-E72D297353CC}">
              <c16:uniqueId val="{00000000-BBD7-494A-BE21-9DFF38A7A105}"/>
            </c:ext>
          </c:extLst>
        </c:ser>
        <c:ser>
          <c:idx val="1"/>
          <c:order val="1"/>
          <c:tx>
            <c:strRef>
              <c:f>'Evidence Mapping (2)'!$A$21</c:f>
              <c:strCache>
                <c:ptCount val="1"/>
                <c:pt idx="0">
                  <c:v>UNICEF Reports</c:v>
                </c:pt>
              </c:strCache>
            </c:strRef>
          </c:tx>
          <c:spPr>
            <a:solidFill>
              <a:schemeClr val="accent2"/>
            </a:solidFill>
            <a:ln>
              <a:noFill/>
            </a:ln>
            <a:effectLst/>
          </c:spPr>
          <c:invertIfNegative val="0"/>
          <c:cat>
            <c:strRef>
              <c:f>'Evidence Mapping (2)'!$B$19:$P$19</c:f>
              <c:strCache>
                <c:ptCount val="15"/>
                <c:pt idx="0">
                  <c:v>Alternative Care</c:v>
                </c:pt>
                <c:pt idx="1">
                  <c:v>Child Labour</c:v>
                </c:pt>
                <c:pt idx="2">
                  <c:v>Social Protection</c:v>
                </c:pt>
                <c:pt idx="3">
                  <c:v>Juvenile Justice</c:v>
                </c:pt>
                <c:pt idx="4">
                  <c:v>Children with Disabilities</c:v>
                </c:pt>
                <c:pt idx="5">
                  <c:v>Child Protection</c:v>
                </c:pt>
                <c:pt idx="6">
                  <c:v>Gender Based Violence</c:v>
                </c:pt>
                <c:pt idx="7">
                  <c:v>Birth registration</c:v>
                </c:pt>
                <c:pt idx="8">
                  <c:v>Positive Parenting</c:v>
                </c:pt>
                <c:pt idx="9">
                  <c:v>Violence against Children</c:v>
                </c:pt>
                <c:pt idx="10">
                  <c:v>Migration</c:v>
                </c:pt>
                <c:pt idx="11">
                  <c:v>Access to Justice</c:v>
                </c:pt>
                <c:pt idx="12">
                  <c:v>Refugee Children</c:v>
                </c:pt>
                <c:pt idx="13">
                  <c:v>Child rights</c:v>
                </c:pt>
                <c:pt idx="14">
                  <c:v>Prevention and response services for violence against children</c:v>
                </c:pt>
              </c:strCache>
            </c:strRef>
          </c:cat>
          <c:val>
            <c:numRef>
              <c:f>'Evidence Mapping (2)'!$B$21:$P$21</c:f>
              <c:numCache>
                <c:formatCode>General</c:formatCode>
                <c:ptCount val="15"/>
                <c:pt idx="0">
                  <c:v>12</c:v>
                </c:pt>
                <c:pt idx="1">
                  <c:v>1</c:v>
                </c:pt>
                <c:pt idx="2">
                  <c:v>4</c:v>
                </c:pt>
                <c:pt idx="3">
                  <c:v>14</c:v>
                </c:pt>
                <c:pt idx="4">
                  <c:v>7</c:v>
                </c:pt>
                <c:pt idx="5">
                  <c:v>2</c:v>
                </c:pt>
                <c:pt idx="6">
                  <c:v>1</c:v>
                </c:pt>
                <c:pt idx="7">
                  <c:v>2</c:v>
                </c:pt>
                <c:pt idx="8">
                  <c:v>1</c:v>
                </c:pt>
                <c:pt idx="9">
                  <c:v>1</c:v>
                </c:pt>
                <c:pt idx="10">
                  <c:v>1</c:v>
                </c:pt>
                <c:pt idx="11">
                  <c:v>11</c:v>
                </c:pt>
                <c:pt idx="12">
                  <c:v>1</c:v>
                </c:pt>
                <c:pt idx="13">
                  <c:v>6</c:v>
                </c:pt>
                <c:pt idx="14">
                  <c:v>15</c:v>
                </c:pt>
              </c:numCache>
            </c:numRef>
          </c:val>
          <c:extLst>
            <c:ext xmlns:c16="http://schemas.microsoft.com/office/drawing/2014/chart" uri="{C3380CC4-5D6E-409C-BE32-E72D297353CC}">
              <c16:uniqueId val="{00000001-BBD7-494A-BE21-9DFF38A7A105}"/>
            </c:ext>
          </c:extLst>
        </c:ser>
        <c:ser>
          <c:idx val="2"/>
          <c:order val="2"/>
          <c:tx>
            <c:strRef>
              <c:f>'Evidence Mapping (2)'!$A$22</c:f>
              <c:strCache>
                <c:ptCount val="1"/>
                <c:pt idx="0">
                  <c:v>Other sources</c:v>
                </c:pt>
              </c:strCache>
            </c:strRef>
          </c:tx>
          <c:spPr>
            <a:solidFill>
              <a:schemeClr val="accent3"/>
            </a:solidFill>
            <a:ln>
              <a:noFill/>
            </a:ln>
            <a:effectLst/>
          </c:spPr>
          <c:invertIfNegative val="0"/>
          <c:cat>
            <c:strRef>
              <c:f>'Evidence Mapping (2)'!$B$19:$P$19</c:f>
              <c:strCache>
                <c:ptCount val="15"/>
                <c:pt idx="0">
                  <c:v>Alternative Care</c:v>
                </c:pt>
                <c:pt idx="1">
                  <c:v>Child Labour</c:v>
                </c:pt>
                <c:pt idx="2">
                  <c:v>Social Protection</c:v>
                </c:pt>
                <c:pt idx="3">
                  <c:v>Juvenile Justice</c:v>
                </c:pt>
                <c:pt idx="4">
                  <c:v>Children with Disabilities</c:v>
                </c:pt>
                <c:pt idx="5">
                  <c:v>Child Protection</c:v>
                </c:pt>
                <c:pt idx="6">
                  <c:v>Gender Based Violence</c:v>
                </c:pt>
                <c:pt idx="7">
                  <c:v>Birth registration</c:v>
                </c:pt>
                <c:pt idx="8">
                  <c:v>Positive Parenting</c:v>
                </c:pt>
                <c:pt idx="9">
                  <c:v>Violence against Children</c:v>
                </c:pt>
                <c:pt idx="10">
                  <c:v>Migration</c:v>
                </c:pt>
                <c:pt idx="11">
                  <c:v>Access to Justice</c:v>
                </c:pt>
                <c:pt idx="12">
                  <c:v>Refugee Children</c:v>
                </c:pt>
                <c:pt idx="13">
                  <c:v>Child rights</c:v>
                </c:pt>
                <c:pt idx="14">
                  <c:v>Prevention and response services for violence against children</c:v>
                </c:pt>
              </c:strCache>
            </c:strRef>
          </c:cat>
          <c:val>
            <c:numRef>
              <c:f>'Evidence Mapping (2)'!$B$22:$P$22</c:f>
              <c:numCache>
                <c:formatCode>General</c:formatCode>
                <c:ptCount val="15"/>
                <c:pt idx="2">
                  <c:v>2</c:v>
                </c:pt>
                <c:pt idx="9">
                  <c:v>5</c:v>
                </c:pt>
                <c:pt idx="13">
                  <c:v>7</c:v>
                </c:pt>
              </c:numCache>
            </c:numRef>
          </c:val>
          <c:extLst>
            <c:ext xmlns:c16="http://schemas.microsoft.com/office/drawing/2014/chart" uri="{C3380CC4-5D6E-409C-BE32-E72D297353CC}">
              <c16:uniqueId val="{00000002-BBD7-494A-BE21-9DFF38A7A105}"/>
            </c:ext>
          </c:extLst>
        </c:ser>
        <c:ser>
          <c:idx val="3"/>
          <c:order val="3"/>
          <c:tx>
            <c:strRef>
              <c:f>'Evidence Mapping (2)'!$A$23</c:f>
              <c:strCache>
                <c:ptCount val="1"/>
                <c:pt idx="0">
                  <c:v>Nb of data disaggregated by sex</c:v>
                </c:pt>
              </c:strCache>
            </c:strRef>
          </c:tx>
          <c:spPr>
            <a:solidFill>
              <a:schemeClr val="accent4"/>
            </a:solidFill>
            <a:ln>
              <a:noFill/>
            </a:ln>
            <a:effectLst/>
          </c:spPr>
          <c:invertIfNegative val="0"/>
          <c:cat>
            <c:strRef>
              <c:f>'Evidence Mapping (2)'!$B$19:$P$19</c:f>
              <c:strCache>
                <c:ptCount val="15"/>
                <c:pt idx="0">
                  <c:v>Alternative Care</c:v>
                </c:pt>
                <c:pt idx="1">
                  <c:v>Child Labour</c:v>
                </c:pt>
                <c:pt idx="2">
                  <c:v>Social Protection</c:v>
                </c:pt>
                <c:pt idx="3">
                  <c:v>Juvenile Justice</c:v>
                </c:pt>
                <c:pt idx="4">
                  <c:v>Children with Disabilities</c:v>
                </c:pt>
                <c:pt idx="5">
                  <c:v>Child Protection</c:v>
                </c:pt>
                <c:pt idx="6">
                  <c:v>Gender Based Violence</c:v>
                </c:pt>
                <c:pt idx="7">
                  <c:v>Birth registration</c:v>
                </c:pt>
                <c:pt idx="8">
                  <c:v>Positive Parenting</c:v>
                </c:pt>
                <c:pt idx="9">
                  <c:v>Violence against Children</c:v>
                </c:pt>
                <c:pt idx="10">
                  <c:v>Migration</c:v>
                </c:pt>
                <c:pt idx="11">
                  <c:v>Access to Justice</c:v>
                </c:pt>
                <c:pt idx="12">
                  <c:v>Refugee Children</c:v>
                </c:pt>
                <c:pt idx="13">
                  <c:v>Child rights</c:v>
                </c:pt>
                <c:pt idx="14">
                  <c:v>Prevention and response services for violence against children</c:v>
                </c:pt>
              </c:strCache>
            </c:strRef>
          </c:cat>
          <c:val>
            <c:numRef>
              <c:f>'Evidence Mapping (2)'!$B$23:$P$23</c:f>
              <c:numCache>
                <c:formatCode>General</c:formatCode>
                <c:ptCount val="15"/>
                <c:pt idx="0">
                  <c:v>3</c:v>
                </c:pt>
                <c:pt idx="2">
                  <c:v>1</c:v>
                </c:pt>
                <c:pt idx="3">
                  <c:v>8</c:v>
                </c:pt>
                <c:pt idx="4">
                  <c:v>1</c:v>
                </c:pt>
                <c:pt idx="5">
                  <c:v>1</c:v>
                </c:pt>
                <c:pt idx="6">
                  <c:v>1</c:v>
                </c:pt>
                <c:pt idx="9">
                  <c:v>1</c:v>
                </c:pt>
                <c:pt idx="11">
                  <c:v>1</c:v>
                </c:pt>
                <c:pt idx="13">
                  <c:v>2</c:v>
                </c:pt>
                <c:pt idx="14">
                  <c:v>2</c:v>
                </c:pt>
              </c:numCache>
            </c:numRef>
          </c:val>
          <c:extLst>
            <c:ext xmlns:c16="http://schemas.microsoft.com/office/drawing/2014/chart" uri="{C3380CC4-5D6E-409C-BE32-E72D297353CC}">
              <c16:uniqueId val="{00000003-BBD7-494A-BE21-9DFF38A7A105}"/>
            </c:ext>
          </c:extLst>
        </c:ser>
        <c:dLbls>
          <c:showLegendKey val="0"/>
          <c:showVal val="0"/>
          <c:showCatName val="0"/>
          <c:showSerName val="0"/>
          <c:showPercent val="0"/>
          <c:showBubbleSize val="0"/>
        </c:dLbls>
        <c:gapWidth val="219"/>
        <c:overlap val="-27"/>
        <c:axId val="950090176"/>
        <c:axId val="291680096"/>
      </c:barChart>
      <c:catAx>
        <c:axId val="9500901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1680096"/>
        <c:crosses val="autoZero"/>
        <c:auto val="1"/>
        <c:lblAlgn val="ctr"/>
        <c:lblOffset val="100"/>
        <c:noMultiLvlLbl val="0"/>
      </c:catAx>
      <c:valAx>
        <c:axId val="2916800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500901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Other Data</a:t>
            </a:r>
            <a:r>
              <a:rPr lang="en-GB" baseline="0"/>
              <a:t> - Evidence Mapping</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'Evidence Mapping (2)'!$A$31</c:f>
              <c:strCache>
                <c:ptCount val="1"/>
                <c:pt idx="0">
                  <c:v>Nb of Entries</c:v>
                </c:pt>
              </c:strCache>
            </c:strRef>
          </c:tx>
          <c:spPr>
            <a:solidFill>
              <a:schemeClr val="accent1"/>
            </a:solidFill>
            <a:ln>
              <a:noFill/>
            </a:ln>
            <a:effectLst/>
          </c:spPr>
          <c:invertIfNegative val="0"/>
          <c:cat>
            <c:strRef>
              <c:f>'Evidence Mapping (2)'!$B$30:$S$30</c:f>
              <c:strCache>
                <c:ptCount val="18"/>
                <c:pt idx="0">
                  <c:v>Programming for at-scale results for children</c:v>
                </c:pt>
                <c:pt idx="1">
                  <c:v>Gender-responsive programming</c:v>
                </c:pt>
                <c:pt idx="2">
                  <c:v>Winning support for the cause of children from decision makers and the wider public</c:v>
                </c:pt>
                <c:pt idx="3">
                  <c:v>Develop and leverage resources and partnerships for children</c:v>
                </c:pt>
                <c:pt idx="4">
                  <c:v>Harnessing the power of business and markets for children</c:v>
                </c:pt>
                <c:pt idx="5">
                  <c:v>United Nations working together</c:v>
                </c:pt>
                <c:pt idx="6">
                  <c:v>Fostering innovations in programming and advocacy processes and practices</c:v>
                </c:pt>
                <c:pt idx="7">
                  <c:v>Humanitarian response</c:v>
                </c:pt>
                <c:pt idx="8">
                  <c:v>Adolescent participation</c:v>
                </c:pt>
                <c:pt idx="9">
                  <c:v>Child poverty/ Public finance for children</c:v>
                </c:pt>
                <c:pt idx="10">
                  <c:v>Social Protection</c:v>
                </c:pt>
                <c:pt idx="11">
                  <c:v>Natural Disasters</c:v>
                </c:pt>
                <c:pt idx="12">
                  <c:v>Children with Disabilities</c:v>
                </c:pt>
                <c:pt idx="13">
                  <c:v>Demography</c:v>
                </c:pt>
                <c:pt idx="14">
                  <c:v>Economy</c:v>
                </c:pt>
                <c:pt idx="15">
                  <c:v>Migration</c:v>
                </c:pt>
                <c:pt idx="16">
                  <c:v>Poverty</c:v>
                </c:pt>
                <c:pt idx="17">
                  <c:v>Risks</c:v>
                </c:pt>
              </c:strCache>
            </c:strRef>
          </c:cat>
          <c:val>
            <c:numRef>
              <c:f>'Evidence Mapping (2)'!$B$31:$S$31</c:f>
              <c:numCache>
                <c:formatCode>General</c:formatCode>
                <c:ptCount val="18"/>
                <c:pt idx="0">
                  <c:v>7</c:v>
                </c:pt>
                <c:pt idx="1">
                  <c:v>2</c:v>
                </c:pt>
                <c:pt idx="2">
                  <c:v>3</c:v>
                </c:pt>
                <c:pt idx="3">
                  <c:v>1</c:v>
                </c:pt>
                <c:pt idx="4">
                  <c:v>1</c:v>
                </c:pt>
                <c:pt idx="5">
                  <c:v>3</c:v>
                </c:pt>
                <c:pt idx="6">
                  <c:v>1</c:v>
                </c:pt>
                <c:pt idx="7">
                  <c:v>2</c:v>
                </c:pt>
                <c:pt idx="8">
                  <c:v>0</c:v>
                </c:pt>
                <c:pt idx="9">
                  <c:v>0</c:v>
                </c:pt>
                <c:pt idx="10">
                  <c:v>9</c:v>
                </c:pt>
                <c:pt idx="11">
                  <c:v>11</c:v>
                </c:pt>
                <c:pt idx="12">
                  <c:v>0</c:v>
                </c:pt>
                <c:pt idx="13">
                  <c:v>10</c:v>
                </c:pt>
                <c:pt idx="14">
                  <c:v>2</c:v>
                </c:pt>
                <c:pt idx="15">
                  <c:v>13</c:v>
                </c:pt>
                <c:pt idx="16">
                  <c:v>5</c:v>
                </c:pt>
                <c:pt idx="17">
                  <c:v>0</c:v>
                </c:pt>
              </c:numCache>
            </c:numRef>
          </c:val>
          <c:extLst>
            <c:ext xmlns:c16="http://schemas.microsoft.com/office/drawing/2014/chart" uri="{C3380CC4-5D6E-409C-BE32-E72D297353CC}">
              <c16:uniqueId val="{00000000-3EED-459F-83CB-66CC8CAA6894}"/>
            </c:ext>
          </c:extLst>
        </c:ser>
        <c:ser>
          <c:idx val="1"/>
          <c:order val="1"/>
          <c:tx>
            <c:strRef>
              <c:f>'Evidence Mapping (2)'!$A$32</c:f>
              <c:strCache>
                <c:ptCount val="1"/>
                <c:pt idx="0">
                  <c:v>UNICEF Reports</c:v>
                </c:pt>
              </c:strCache>
            </c:strRef>
          </c:tx>
          <c:spPr>
            <a:solidFill>
              <a:schemeClr val="accent2"/>
            </a:solidFill>
            <a:ln>
              <a:noFill/>
            </a:ln>
            <a:effectLst/>
          </c:spPr>
          <c:invertIfNegative val="0"/>
          <c:cat>
            <c:strRef>
              <c:f>'Evidence Mapping (2)'!$B$30:$S$30</c:f>
              <c:strCache>
                <c:ptCount val="18"/>
                <c:pt idx="0">
                  <c:v>Programming for at-scale results for children</c:v>
                </c:pt>
                <c:pt idx="1">
                  <c:v>Gender-responsive programming</c:v>
                </c:pt>
                <c:pt idx="2">
                  <c:v>Winning support for the cause of children from decision makers and the wider public</c:v>
                </c:pt>
                <c:pt idx="3">
                  <c:v>Develop and leverage resources and partnerships for children</c:v>
                </c:pt>
                <c:pt idx="4">
                  <c:v>Harnessing the power of business and markets for children</c:v>
                </c:pt>
                <c:pt idx="5">
                  <c:v>United Nations working together</c:v>
                </c:pt>
                <c:pt idx="6">
                  <c:v>Fostering innovations in programming and advocacy processes and practices</c:v>
                </c:pt>
                <c:pt idx="7">
                  <c:v>Humanitarian response</c:v>
                </c:pt>
                <c:pt idx="8">
                  <c:v>Adolescent participation</c:v>
                </c:pt>
                <c:pt idx="9">
                  <c:v>Child poverty/ Public finance for children</c:v>
                </c:pt>
                <c:pt idx="10">
                  <c:v>Social Protection</c:v>
                </c:pt>
                <c:pt idx="11">
                  <c:v>Natural Disasters</c:v>
                </c:pt>
                <c:pt idx="12">
                  <c:v>Children with Disabilities</c:v>
                </c:pt>
                <c:pt idx="13">
                  <c:v>Demography</c:v>
                </c:pt>
                <c:pt idx="14">
                  <c:v>Economy</c:v>
                </c:pt>
                <c:pt idx="15">
                  <c:v>Migration</c:v>
                </c:pt>
                <c:pt idx="16">
                  <c:v>Poverty</c:v>
                </c:pt>
                <c:pt idx="17">
                  <c:v>Risks</c:v>
                </c:pt>
              </c:strCache>
            </c:strRef>
          </c:cat>
          <c:val>
            <c:numRef>
              <c:f>'Evidence Mapping (2)'!$B$32:$S$32</c:f>
              <c:numCache>
                <c:formatCode>General</c:formatCode>
                <c:ptCount val="18"/>
                <c:pt idx="0">
                  <c:v>7</c:v>
                </c:pt>
                <c:pt idx="1">
                  <c:v>2</c:v>
                </c:pt>
                <c:pt idx="2">
                  <c:v>3</c:v>
                </c:pt>
                <c:pt idx="3">
                  <c:v>1</c:v>
                </c:pt>
                <c:pt idx="4">
                  <c:v>1</c:v>
                </c:pt>
                <c:pt idx="5">
                  <c:v>3</c:v>
                </c:pt>
                <c:pt idx="6">
                  <c:v>1</c:v>
                </c:pt>
                <c:pt idx="7">
                  <c:v>2</c:v>
                </c:pt>
                <c:pt idx="8">
                  <c:v>7</c:v>
                </c:pt>
                <c:pt idx="9">
                  <c:v>1</c:v>
                </c:pt>
                <c:pt idx="10">
                  <c:v>9</c:v>
                </c:pt>
                <c:pt idx="11">
                  <c:v>8</c:v>
                </c:pt>
                <c:pt idx="12">
                  <c:v>4</c:v>
                </c:pt>
                <c:pt idx="13">
                  <c:v>1</c:v>
                </c:pt>
                <c:pt idx="15">
                  <c:v>5</c:v>
                </c:pt>
                <c:pt idx="16">
                  <c:v>1</c:v>
                </c:pt>
                <c:pt idx="17">
                  <c:v>1</c:v>
                </c:pt>
              </c:numCache>
            </c:numRef>
          </c:val>
          <c:extLst>
            <c:ext xmlns:c16="http://schemas.microsoft.com/office/drawing/2014/chart" uri="{C3380CC4-5D6E-409C-BE32-E72D297353CC}">
              <c16:uniqueId val="{00000001-3EED-459F-83CB-66CC8CAA6894}"/>
            </c:ext>
          </c:extLst>
        </c:ser>
        <c:ser>
          <c:idx val="2"/>
          <c:order val="2"/>
          <c:tx>
            <c:strRef>
              <c:f>'Evidence Mapping (2)'!$A$33</c:f>
              <c:strCache>
                <c:ptCount val="1"/>
                <c:pt idx="0">
                  <c:v>Other sources</c:v>
                </c:pt>
              </c:strCache>
            </c:strRef>
          </c:tx>
          <c:spPr>
            <a:solidFill>
              <a:schemeClr val="accent3"/>
            </a:solidFill>
            <a:ln>
              <a:noFill/>
            </a:ln>
            <a:effectLst/>
          </c:spPr>
          <c:invertIfNegative val="0"/>
          <c:cat>
            <c:strRef>
              <c:f>'Evidence Mapping (2)'!$B$30:$S$30</c:f>
              <c:strCache>
                <c:ptCount val="18"/>
                <c:pt idx="0">
                  <c:v>Programming for at-scale results for children</c:v>
                </c:pt>
                <c:pt idx="1">
                  <c:v>Gender-responsive programming</c:v>
                </c:pt>
                <c:pt idx="2">
                  <c:v>Winning support for the cause of children from decision makers and the wider public</c:v>
                </c:pt>
                <c:pt idx="3">
                  <c:v>Develop and leverage resources and partnerships for children</c:v>
                </c:pt>
                <c:pt idx="4">
                  <c:v>Harnessing the power of business and markets for children</c:v>
                </c:pt>
                <c:pt idx="5">
                  <c:v>United Nations working together</c:v>
                </c:pt>
                <c:pt idx="6">
                  <c:v>Fostering innovations in programming and advocacy processes and practices</c:v>
                </c:pt>
                <c:pt idx="7">
                  <c:v>Humanitarian response</c:v>
                </c:pt>
                <c:pt idx="8">
                  <c:v>Adolescent participation</c:v>
                </c:pt>
                <c:pt idx="9">
                  <c:v>Child poverty/ Public finance for children</c:v>
                </c:pt>
                <c:pt idx="10">
                  <c:v>Social Protection</c:v>
                </c:pt>
                <c:pt idx="11">
                  <c:v>Natural Disasters</c:v>
                </c:pt>
                <c:pt idx="12">
                  <c:v>Children with Disabilities</c:v>
                </c:pt>
                <c:pt idx="13">
                  <c:v>Demography</c:v>
                </c:pt>
                <c:pt idx="14">
                  <c:v>Economy</c:v>
                </c:pt>
                <c:pt idx="15">
                  <c:v>Migration</c:v>
                </c:pt>
                <c:pt idx="16">
                  <c:v>Poverty</c:v>
                </c:pt>
                <c:pt idx="17">
                  <c:v>Risks</c:v>
                </c:pt>
              </c:strCache>
            </c:strRef>
          </c:cat>
          <c:val>
            <c:numRef>
              <c:f>'Evidence Mapping (2)'!$B$33:$S$33</c:f>
              <c:numCache>
                <c:formatCode>General</c:formatCode>
                <c:ptCount val="18"/>
                <c:pt idx="9">
                  <c:v>2</c:v>
                </c:pt>
                <c:pt idx="12">
                  <c:v>2</c:v>
                </c:pt>
                <c:pt idx="13">
                  <c:v>12</c:v>
                </c:pt>
                <c:pt idx="14">
                  <c:v>2</c:v>
                </c:pt>
                <c:pt idx="17">
                  <c:v>2</c:v>
                </c:pt>
              </c:numCache>
            </c:numRef>
          </c:val>
          <c:extLst>
            <c:ext xmlns:c16="http://schemas.microsoft.com/office/drawing/2014/chart" uri="{C3380CC4-5D6E-409C-BE32-E72D297353CC}">
              <c16:uniqueId val="{00000002-3EED-459F-83CB-66CC8CAA6894}"/>
            </c:ext>
          </c:extLst>
        </c:ser>
        <c:ser>
          <c:idx val="3"/>
          <c:order val="3"/>
          <c:tx>
            <c:strRef>
              <c:f>'Evidence Mapping (2)'!$A$34</c:f>
              <c:strCache>
                <c:ptCount val="1"/>
                <c:pt idx="0">
                  <c:v>Nb of data disaggregated by sex</c:v>
                </c:pt>
              </c:strCache>
            </c:strRef>
          </c:tx>
          <c:spPr>
            <a:solidFill>
              <a:schemeClr val="accent4"/>
            </a:solidFill>
            <a:ln>
              <a:noFill/>
            </a:ln>
            <a:effectLst/>
          </c:spPr>
          <c:invertIfNegative val="0"/>
          <c:cat>
            <c:strRef>
              <c:f>'Evidence Mapping (2)'!$B$30:$S$30</c:f>
              <c:strCache>
                <c:ptCount val="18"/>
                <c:pt idx="0">
                  <c:v>Programming for at-scale results for children</c:v>
                </c:pt>
                <c:pt idx="1">
                  <c:v>Gender-responsive programming</c:v>
                </c:pt>
                <c:pt idx="2">
                  <c:v>Winning support for the cause of children from decision makers and the wider public</c:v>
                </c:pt>
                <c:pt idx="3">
                  <c:v>Develop and leverage resources and partnerships for children</c:v>
                </c:pt>
                <c:pt idx="4">
                  <c:v>Harnessing the power of business and markets for children</c:v>
                </c:pt>
                <c:pt idx="5">
                  <c:v>United Nations working together</c:v>
                </c:pt>
                <c:pt idx="6">
                  <c:v>Fostering innovations in programming and advocacy processes and practices</c:v>
                </c:pt>
                <c:pt idx="7">
                  <c:v>Humanitarian response</c:v>
                </c:pt>
                <c:pt idx="8">
                  <c:v>Adolescent participation</c:v>
                </c:pt>
                <c:pt idx="9">
                  <c:v>Child poverty/ Public finance for children</c:v>
                </c:pt>
                <c:pt idx="10">
                  <c:v>Social Protection</c:v>
                </c:pt>
                <c:pt idx="11">
                  <c:v>Natural Disasters</c:v>
                </c:pt>
                <c:pt idx="12">
                  <c:v>Children with Disabilities</c:v>
                </c:pt>
                <c:pt idx="13">
                  <c:v>Demography</c:v>
                </c:pt>
                <c:pt idx="14">
                  <c:v>Economy</c:v>
                </c:pt>
                <c:pt idx="15">
                  <c:v>Migration</c:v>
                </c:pt>
                <c:pt idx="16">
                  <c:v>Poverty</c:v>
                </c:pt>
                <c:pt idx="17">
                  <c:v>Risks</c:v>
                </c:pt>
              </c:strCache>
            </c:strRef>
          </c:cat>
          <c:val>
            <c:numRef>
              <c:f>'Evidence Mapping (2)'!$B$34:$S$34</c:f>
              <c:numCache>
                <c:formatCode>General</c:formatCode>
                <c:ptCount val="18"/>
                <c:pt idx="7">
                  <c:v>2</c:v>
                </c:pt>
                <c:pt idx="8">
                  <c:v>6</c:v>
                </c:pt>
                <c:pt idx="11">
                  <c:v>6</c:v>
                </c:pt>
                <c:pt idx="13">
                  <c:v>6</c:v>
                </c:pt>
                <c:pt idx="15">
                  <c:v>3</c:v>
                </c:pt>
              </c:numCache>
            </c:numRef>
          </c:val>
          <c:extLst>
            <c:ext xmlns:c16="http://schemas.microsoft.com/office/drawing/2014/chart" uri="{C3380CC4-5D6E-409C-BE32-E72D297353CC}">
              <c16:uniqueId val="{00000003-3EED-459F-83CB-66CC8CAA6894}"/>
            </c:ext>
          </c:extLst>
        </c:ser>
        <c:dLbls>
          <c:showLegendKey val="0"/>
          <c:showVal val="0"/>
          <c:showCatName val="0"/>
          <c:showSerName val="0"/>
          <c:showPercent val="0"/>
          <c:showBubbleSize val="0"/>
        </c:dLbls>
        <c:gapWidth val="219"/>
        <c:overlap val="-27"/>
        <c:axId val="274497775"/>
        <c:axId val="269827583"/>
      </c:barChart>
      <c:catAx>
        <c:axId val="27449777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9827583"/>
        <c:crosses val="autoZero"/>
        <c:auto val="1"/>
        <c:lblAlgn val="ctr"/>
        <c:lblOffset val="100"/>
        <c:noMultiLvlLbl val="0"/>
      </c:catAx>
      <c:valAx>
        <c:axId val="2698275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44977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r>
              <a:rPr lang="en-GB"/>
              <a:t>Health-WASH Data - Evidence Mapping</a:t>
            </a:r>
          </a:p>
        </c:rich>
      </c:tx>
      <c:overlay val="0"/>
      <c:spPr>
        <a:noFill/>
        <a:ln>
          <a:noFill/>
        </a:ln>
        <a:effectLst/>
      </c:spPr>
      <c:txPr>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endParaRPr lang="en-US"/>
        </a:p>
      </c:txPr>
    </c:title>
    <c:autoTitleDeleted val="0"/>
    <c:plotArea>
      <c:layout/>
      <c:scatterChart>
        <c:scatterStyle val="lineMarker"/>
        <c:varyColors val="0"/>
        <c:ser>
          <c:idx val="0"/>
          <c:order val="0"/>
          <c:tx>
            <c:strRef>
              <c:f>'Evidence Mapping (2)'!$A$11</c:f>
              <c:strCache>
                <c:ptCount val="1"/>
                <c:pt idx="0">
                  <c:v>Nb of Entries</c:v>
                </c:pt>
              </c:strCache>
            </c:strRef>
          </c:tx>
          <c:spPr>
            <a:ln w="25400" cap="rnd">
              <a:noFill/>
              <a:round/>
            </a:ln>
            <a:effectLst/>
          </c:spPr>
          <c:marker>
            <c:symbol val="circle"/>
            <c:size val="6"/>
            <c:spPr>
              <a:solidFill>
                <a:schemeClr val="lt1"/>
              </a:solidFill>
              <a:ln w="38100">
                <a:solidFill>
                  <a:schemeClr val="accent1">
                    <a:alpha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xVal>
            <c:strRef>
              <c:f>'Evidence Mapping (2)'!$B$10:$M$10</c:f>
              <c:strCache>
                <c:ptCount val="12"/>
                <c:pt idx="0">
                  <c:v>Maternal and Newborn Health</c:v>
                </c:pt>
                <c:pt idx="1">
                  <c:v>Early Childhood Development</c:v>
                </c:pt>
                <c:pt idx="2">
                  <c:v>Nutrition</c:v>
                </c:pt>
                <c:pt idx="3">
                  <c:v>Immunization</c:v>
                </c:pt>
                <c:pt idx="4">
                  <c:v>Child Health</c:v>
                </c:pt>
                <c:pt idx="5">
                  <c:v>Health</c:v>
                </c:pt>
                <c:pt idx="6">
                  <c:v>HIV Prevention</c:v>
                </c:pt>
                <c:pt idx="7">
                  <c:v>Treatment and care of children living with HIV</c:v>
                </c:pt>
                <c:pt idx="8">
                  <c:v>Adolescent Health</c:v>
                </c:pt>
                <c:pt idx="9">
                  <c:v>Mental Health</c:v>
                </c:pt>
                <c:pt idx="10">
                  <c:v>WASH</c:v>
                </c:pt>
                <c:pt idx="11">
                  <c:v>Disaster Risk Management</c:v>
                </c:pt>
              </c:strCache>
            </c:strRef>
          </c:xVal>
          <c:yVal>
            <c:numRef>
              <c:f>'Evidence Mapping (2)'!$B$11:$M$11</c:f>
              <c:numCache>
                <c:formatCode>General</c:formatCode>
                <c:ptCount val="12"/>
                <c:pt idx="0">
                  <c:v>30</c:v>
                </c:pt>
                <c:pt idx="1">
                  <c:v>2</c:v>
                </c:pt>
                <c:pt idx="2">
                  <c:v>27</c:v>
                </c:pt>
                <c:pt idx="3">
                  <c:v>10</c:v>
                </c:pt>
                <c:pt idx="4">
                  <c:v>5</c:v>
                </c:pt>
                <c:pt idx="5">
                  <c:v>1</c:v>
                </c:pt>
                <c:pt idx="6">
                  <c:v>1</c:v>
                </c:pt>
                <c:pt idx="7">
                  <c:v>10</c:v>
                </c:pt>
                <c:pt idx="8">
                  <c:v>0</c:v>
                </c:pt>
                <c:pt idx="9">
                  <c:v>4</c:v>
                </c:pt>
                <c:pt idx="10">
                  <c:v>10</c:v>
                </c:pt>
                <c:pt idx="11">
                  <c:v>3</c:v>
                </c:pt>
              </c:numCache>
            </c:numRef>
          </c:yVal>
          <c:smooth val="0"/>
          <c:extLst>
            <c:ext xmlns:c16="http://schemas.microsoft.com/office/drawing/2014/chart" uri="{C3380CC4-5D6E-409C-BE32-E72D297353CC}">
              <c16:uniqueId val="{00000000-9ED5-4E82-891D-F04E47787663}"/>
            </c:ext>
          </c:extLst>
        </c:ser>
        <c:ser>
          <c:idx val="1"/>
          <c:order val="1"/>
          <c:tx>
            <c:strRef>
              <c:f>'Evidence Mapping (2)'!$A$12</c:f>
              <c:strCache>
                <c:ptCount val="1"/>
                <c:pt idx="0">
                  <c:v>UNICEF Reports</c:v>
                </c:pt>
              </c:strCache>
            </c:strRef>
          </c:tx>
          <c:spPr>
            <a:ln w="25400" cap="rnd">
              <a:noFill/>
              <a:round/>
            </a:ln>
            <a:effectLst/>
          </c:spPr>
          <c:marker>
            <c:symbol val="circle"/>
            <c:size val="6"/>
            <c:spPr>
              <a:solidFill>
                <a:schemeClr val="lt1"/>
              </a:solidFill>
              <a:ln w="38100">
                <a:solidFill>
                  <a:schemeClr val="accent2">
                    <a:alpha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xVal>
            <c:strRef>
              <c:f>'Evidence Mapping (2)'!$B$10:$M$10</c:f>
              <c:strCache>
                <c:ptCount val="12"/>
                <c:pt idx="0">
                  <c:v>Maternal and Newborn Health</c:v>
                </c:pt>
                <c:pt idx="1">
                  <c:v>Early Childhood Development</c:v>
                </c:pt>
                <c:pt idx="2">
                  <c:v>Nutrition</c:v>
                </c:pt>
                <c:pt idx="3">
                  <c:v>Immunization</c:v>
                </c:pt>
                <c:pt idx="4">
                  <c:v>Child Health</c:v>
                </c:pt>
                <c:pt idx="5">
                  <c:v>Health</c:v>
                </c:pt>
                <c:pt idx="6">
                  <c:v>HIV Prevention</c:v>
                </c:pt>
                <c:pt idx="7">
                  <c:v>Treatment and care of children living with HIV</c:v>
                </c:pt>
                <c:pt idx="8">
                  <c:v>Adolescent Health</c:v>
                </c:pt>
                <c:pt idx="9">
                  <c:v>Mental Health</c:v>
                </c:pt>
                <c:pt idx="10">
                  <c:v>WASH</c:v>
                </c:pt>
                <c:pt idx="11">
                  <c:v>Disaster Risk Management</c:v>
                </c:pt>
              </c:strCache>
            </c:strRef>
          </c:xVal>
          <c:yVal>
            <c:numRef>
              <c:f>'Evidence Mapping (2)'!$B$12:$M$12</c:f>
              <c:numCache>
                <c:formatCode>General</c:formatCode>
                <c:ptCount val="12"/>
                <c:pt idx="0">
                  <c:v>15</c:v>
                </c:pt>
                <c:pt idx="1">
                  <c:v>2</c:v>
                </c:pt>
                <c:pt idx="2">
                  <c:v>15</c:v>
                </c:pt>
                <c:pt idx="3">
                  <c:v>7</c:v>
                </c:pt>
                <c:pt idx="4">
                  <c:v>3</c:v>
                </c:pt>
                <c:pt idx="6">
                  <c:v>1</c:v>
                </c:pt>
                <c:pt idx="7">
                  <c:v>3</c:v>
                </c:pt>
                <c:pt idx="8">
                  <c:v>2</c:v>
                </c:pt>
                <c:pt idx="9">
                  <c:v>4</c:v>
                </c:pt>
                <c:pt idx="10">
                  <c:v>10</c:v>
                </c:pt>
                <c:pt idx="11">
                  <c:v>3</c:v>
                </c:pt>
              </c:numCache>
            </c:numRef>
          </c:yVal>
          <c:smooth val="0"/>
          <c:extLst>
            <c:ext xmlns:c16="http://schemas.microsoft.com/office/drawing/2014/chart" uri="{C3380CC4-5D6E-409C-BE32-E72D297353CC}">
              <c16:uniqueId val="{00000001-9ED5-4E82-891D-F04E47787663}"/>
            </c:ext>
          </c:extLst>
        </c:ser>
        <c:ser>
          <c:idx val="2"/>
          <c:order val="2"/>
          <c:tx>
            <c:strRef>
              <c:f>'Evidence Mapping (2)'!$A$13</c:f>
              <c:strCache>
                <c:ptCount val="1"/>
                <c:pt idx="0">
                  <c:v>Other sources</c:v>
                </c:pt>
              </c:strCache>
            </c:strRef>
          </c:tx>
          <c:spPr>
            <a:ln w="25400" cap="rnd">
              <a:noFill/>
              <a:round/>
            </a:ln>
            <a:effectLst/>
          </c:spPr>
          <c:marker>
            <c:symbol val="circle"/>
            <c:size val="6"/>
            <c:spPr>
              <a:solidFill>
                <a:schemeClr val="lt1"/>
              </a:solidFill>
              <a:ln w="38100">
                <a:solidFill>
                  <a:schemeClr val="accent3">
                    <a:alpha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xVal>
            <c:strRef>
              <c:f>'Evidence Mapping (2)'!$B$10:$M$10</c:f>
              <c:strCache>
                <c:ptCount val="12"/>
                <c:pt idx="0">
                  <c:v>Maternal and Newborn Health</c:v>
                </c:pt>
                <c:pt idx="1">
                  <c:v>Early Childhood Development</c:v>
                </c:pt>
                <c:pt idx="2">
                  <c:v>Nutrition</c:v>
                </c:pt>
                <c:pt idx="3">
                  <c:v>Immunization</c:v>
                </c:pt>
                <c:pt idx="4">
                  <c:v>Child Health</c:v>
                </c:pt>
                <c:pt idx="5">
                  <c:v>Health</c:v>
                </c:pt>
                <c:pt idx="6">
                  <c:v>HIV Prevention</c:v>
                </c:pt>
                <c:pt idx="7">
                  <c:v>Treatment and care of children living with HIV</c:v>
                </c:pt>
                <c:pt idx="8">
                  <c:v>Adolescent Health</c:v>
                </c:pt>
                <c:pt idx="9">
                  <c:v>Mental Health</c:v>
                </c:pt>
                <c:pt idx="10">
                  <c:v>WASH</c:v>
                </c:pt>
                <c:pt idx="11">
                  <c:v>Disaster Risk Management</c:v>
                </c:pt>
              </c:strCache>
            </c:strRef>
          </c:xVal>
          <c:yVal>
            <c:numRef>
              <c:f>'Evidence Mapping (2)'!$B$13:$M$13</c:f>
              <c:numCache>
                <c:formatCode>General</c:formatCode>
                <c:ptCount val="12"/>
                <c:pt idx="0">
                  <c:v>15</c:v>
                </c:pt>
                <c:pt idx="2">
                  <c:v>12</c:v>
                </c:pt>
                <c:pt idx="3">
                  <c:v>3</c:v>
                </c:pt>
                <c:pt idx="4">
                  <c:v>2</c:v>
                </c:pt>
                <c:pt idx="5">
                  <c:v>1</c:v>
                </c:pt>
                <c:pt idx="7">
                  <c:v>8</c:v>
                </c:pt>
                <c:pt idx="9">
                  <c:v>2</c:v>
                </c:pt>
              </c:numCache>
            </c:numRef>
          </c:yVal>
          <c:smooth val="0"/>
          <c:extLst>
            <c:ext xmlns:c16="http://schemas.microsoft.com/office/drawing/2014/chart" uri="{C3380CC4-5D6E-409C-BE32-E72D297353CC}">
              <c16:uniqueId val="{00000002-9ED5-4E82-891D-F04E47787663}"/>
            </c:ext>
          </c:extLst>
        </c:ser>
        <c:ser>
          <c:idx val="3"/>
          <c:order val="3"/>
          <c:tx>
            <c:strRef>
              <c:f>'Evidence Mapping (2)'!$A$14</c:f>
              <c:strCache>
                <c:ptCount val="1"/>
                <c:pt idx="0">
                  <c:v>Nb of data disaggregated by sex</c:v>
                </c:pt>
              </c:strCache>
            </c:strRef>
          </c:tx>
          <c:spPr>
            <a:ln w="25400" cap="rnd">
              <a:noFill/>
              <a:round/>
            </a:ln>
            <a:effectLst/>
          </c:spPr>
          <c:marker>
            <c:symbol val="circle"/>
            <c:size val="6"/>
            <c:spPr>
              <a:solidFill>
                <a:schemeClr val="lt1"/>
              </a:solidFill>
              <a:ln w="38100">
                <a:solidFill>
                  <a:schemeClr val="accent4">
                    <a:alpha val="6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r"/>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xVal>
            <c:strRef>
              <c:f>'Evidence Mapping (2)'!$B$10:$M$10</c:f>
              <c:strCache>
                <c:ptCount val="12"/>
                <c:pt idx="0">
                  <c:v>Maternal and Newborn Health</c:v>
                </c:pt>
                <c:pt idx="1">
                  <c:v>Early Childhood Development</c:v>
                </c:pt>
                <c:pt idx="2">
                  <c:v>Nutrition</c:v>
                </c:pt>
                <c:pt idx="3">
                  <c:v>Immunization</c:v>
                </c:pt>
                <c:pt idx="4">
                  <c:v>Child Health</c:v>
                </c:pt>
                <c:pt idx="5">
                  <c:v>Health</c:v>
                </c:pt>
                <c:pt idx="6">
                  <c:v>HIV Prevention</c:v>
                </c:pt>
                <c:pt idx="7">
                  <c:v>Treatment and care of children living with HIV</c:v>
                </c:pt>
                <c:pt idx="8">
                  <c:v>Adolescent Health</c:v>
                </c:pt>
                <c:pt idx="9">
                  <c:v>Mental Health</c:v>
                </c:pt>
                <c:pt idx="10">
                  <c:v>WASH</c:v>
                </c:pt>
                <c:pt idx="11">
                  <c:v>Disaster Risk Management</c:v>
                </c:pt>
              </c:strCache>
            </c:strRef>
          </c:xVal>
          <c:yVal>
            <c:numRef>
              <c:f>'Evidence Mapping (2)'!$B$14:$M$14</c:f>
              <c:numCache>
                <c:formatCode>General</c:formatCode>
                <c:ptCount val="12"/>
                <c:pt idx="1">
                  <c:v>0</c:v>
                </c:pt>
                <c:pt idx="2">
                  <c:v>8</c:v>
                </c:pt>
                <c:pt idx="3">
                  <c:v>0</c:v>
                </c:pt>
                <c:pt idx="4">
                  <c:v>0</c:v>
                </c:pt>
                <c:pt idx="7">
                  <c:v>5</c:v>
                </c:pt>
                <c:pt idx="9">
                  <c:v>5</c:v>
                </c:pt>
                <c:pt idx="10">
                  <c:v>3</c:v>
                </c:pt>
              </c:numCache>
            </c:numRef>
          </c:yVal>
          <c:smooth val="0"/>
          <c:extLst>
            <c:ext xmlns:c16="http://schemas.microsoft.com/office/drawing/2014/chart" uri="{C3380CC4-5D6E-409C-BE32-E72D297353CC}">
              <c16:uniqueId val="{00000003-9ED5-4E82-891D-F04E47787663}"/>
            </c:ext>
          </c:extLst>
        </c:ser>
        <c:dLbls>
          <c:dLblPos val="r"/>
          <c:showLegendKey val="0"/>
          <c:showVal val="1"/>
          <c:showCatName val="1"/>
          <c:showSerName val="0"/>
          <c:showPercent val="0"/>
          <c:showBubbleSize val="0"/>
        </c:dLbls>
        <c:axId val="946743072"/>
        <c:axId val="28086784"/>
      </c:scatterChart>
      <c:valAx>
        <c:axId val="946743072"/>
        <c:scaling>
          <c:orientation val="minMax"/>
        </c:scaling>
        <c:delete val="0"/>
        <c:axPos val="b"/>
        <c:majorGridlines>
          <c:spPr>
            <a:ln w="9525" cap="flat" cmpd="sng" algn="ctr">
              <a:solidFill>
                <a:schemeClr val="bg1"/>
              </a:solidFill>
              <a:round/>
            </a:ln>
            <a:effectLst/>
          </c:spPr>
        </c:majorGridlines>
        <c:numFmt formatCode="#,##0_);\(#,##0\)" sourceLinked="0"/>
        <c:majorTickMark val="out"/>
        <c:minorTickMark val="none"/>
        <c:tickLblPos val="nextTo"/>
        <c:spPr>
          <a:noFill/>
          <a:ln>
            <a:solidFill>
              <a:schemeClr val="tx1">
                <a:lumMod val="15000"/>
                <a:lumOff val="85000"/>
              </a:schemeClr>
            </a:solidFill>
          </a:ln>
          <a:effectLst/>
        </c:spPr>
        <c:txPr>
          <a:bodyPr rot="-60000000" spcFirstLastPara="1" vertOverflow="ellipsis" vert="horz" wrap="square" anchor="ctr" anchorCtr="1"/>
          <a:lstStyle/>
          <a:p>
            <a:pPr>
              <a:defRPr sz="900" b="0" i="0" u="none" strike="noStrike" kern="1200" cap="none" spc="20" normalizeH="0" baseline="0">
                <a:solidFill>
                  <a:schemeClr val="tx1">
                    <a:lumMod val="65000"/>
                    <a:lumOff val="35000"/>
                  </a:schemeClr>
                </a:solidFill>
                <a:latin typeface="+mn-lt"/>
                <a:ea typeface="+mn-ea"/>
                <a:cs typeface="+mn-cs"/>
              </a:defRPr>
            </a:pPr>
            <a:endParaRPr lang="en-US"/>
          </a:p>
        </c:txPr>
        <c:crossAx val="28086784"/>
        <c:crosses val="autoZero"/>
        <c:crossBetween val="midCat"/>
      </c:valAx>
      <c:valAx>
        <c:axId val="28086784"/>
        <c:scaling>
          <c:orientation val="minMax"/>
        </c:scaling>
        <c:delete val="0"/>
        <c:axPos val="l"/>
        <c:majorGridlines>
          <c:spPr>
            <a:ln w="9525" cap="flat" cmpd="sng" algn="ctr">
              <a:solidFill>
                <a:schemeClr val="bg1"/>
              </a:solidFill>
              <a:round/>
            </a:ln>
            <a:effectLst/>
          </c:spPr>
        </c:majorGridlines>
        <c:numFmt formatCode="General" sourceLinked="1"/>
        <c:majorTickMark val="out"/>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94674307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lt1"/>
    </a:solidFill>
    <a:ln w="9525" cap="flat" cmpd="sng" algn="ctr">
      <a:solidFill>
        <a:schemeClr val="bg1"/>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 dir="row">_xlchart.v1.7</cx:f>
      </cx:strDim>
      <cx:numDim type="size">
        <cx:f dir="row">_xlchart.v1.8</cx:f>
      </cx:numDim>
    </cx:data>
  </cx:chartData>
  <cx:chart>
    <cx:title pos="t" align="ctr" overlay="0">
      <cx:tx>
        <cx:txData>
          <cx:v>Indicator mapping per intervention and outcome areas (area size representative of number of entries)</cx:v>
        </cx:txData>
      </cx:tx>
      <cx:txPr>
        <a:bodyPr rot="0" spcFirstLastPara="1" vertOverflow="ellipsis" vert="horz" wrap="square" lIns="38100" tIns="19050" rIns="38100" bIns="19050" anchor="ctr" anchorCtr="1" compatLnSpc="0"/>
        <a:lstStyle/>
        <a:p>
          <a:pPr algn="ctr" rtl="0">
            <a:defRPr sz="1400" b="0" i="0" u="none" strike="noStrike" kern="1200" spc="0" baseline="0">
              <a:solidFill>
                <a:sysClr val="windowText" lastClr="000000">
                  <a:lumMod val="65000"/>
                  <a:lumOff val="35000"/>
                </a:sysClr>
              </a:solidFill>
              <a:latin typeface="+mn-lt"/>
              <a:ea typeface="+mn-ea"/>
              <a:cs typeface="+mn-cs"/>
            </a:defRPr>
          </a:pPr>
          <a:r>
            <a:rPr kumimoji="0" lang="en-GB" sz="2000" b="1" i="0" u="none" strike="noStrike" kern="1200" cap="none" spc="0" normalizeH="0" baseline="0" noProof="0">
              <a:ln>
                <a:noFill/>
              </a:ln>
              <a:solidFill>
                <a:sysClr val="windowText" lastClr="000000"/>
              </a:solidFill>
              <a:effectLst/>
              <a:uLnTx/>
              <a:uFillTx/>
              <a:latin typeface="Calibri" panose="020F0502020204030204"/>
            </a:rPr>
            <a:t>Indicator mapping per intervention and outcome areas (area size representative of number of entries)</a:t>
          </a:r>
        </a:p>
      </cx:txPr>
    </cx:title>
    <cx:plotArea>
      <cx:plotAreaRegion>
        <cx:series layoutId="treemap" uniqueId="{70DFEAC3-78C3-45DB-9832-4DBB2CA272E4}" formatIdx="0">
          <cx:tx>
            <cx:txData>
              <cx:f>_xlchart.v1.6</cx:f>
              <cx:v>Nb of Entries</cx:v>
            </cx:txData>
          </cx:tx>
          <cx:dataPt idx="0">
            <cx:spPr>
              <a:solidFill>
                <a:srgbClr val="70AD47"/>
              </a:solidFill>
            </cx:spPr>
          </cx:dataPt>
          <cx:dataPt idx="16">
            <cx:spPr>
              <a:solidFill>
                <a:srgbClr val="4472C4"/>
              </a:solidFill>
              <a:ln w="9525">
                <a:solidFill>
                  <a:sysClr val="window" lastClr="FFFFFF"/>
                </a:solidFill>
              </a:ln>
            </cx:spPr>
          </cx:dataPt>
          <cx:dataPt idx="22">
            <cx:spPr>
              <a:ln w="9525" cmpd="sng">
                <a:solidFill>
                  <a:sysClr val="window" lastClr="FFFFFF"/>
                </a:solidFill>
              </a:ln>
            </cx:spPr>
          </cx:dataPt>
          <cx:dataPt idx="27">
            <cx:spPr>
              <a:solidFill>
                <a:srgbClr val="FFC000"/>
              </a:solidFill>
            </cx:spPr>
          </cx:dataPt>
          <cx:dataPt idx="43">
            <cx:spPr>
              <a:solidFill>
                <a:srgbClr val="FF9999"/>
              </a:solidFill>
            </cx:spPr>
          </cx:dataPt>
          <cx:dataPt idx="56">
            <cx:spPr>
              <a:solidFill>
                <a:srgbClr val="7030A0"/>
              </a:solidFill>
            </cx:spPr>
          </cx:dataPt>
          <cx:dataLabels pos="ctr">
            <cx:txPr>
              <a:bodyPr spcFirstLastPara="1" vertOverflow="ellipsis" horzOverflow="overflow" wrap="square" lIns="0" tIns="0" rIns="0" bIns="0" anchor="ctr" anchorCtr="1"/>
              <a:lstStyle/>
              <a:p>
                <a:pPr algn="ctr" rtl="0">
                  <a:defRPr sz="1800" b="1" i="0">
                    <a:solidFill>
                      <a:schemeClr val="bg1"/>
                    </a:solidFill>
                  </a:defRPr>
                </a:pPr>
                <a:endParaRPr lang="en-US" sz="1800" b="1" i="0" u="none" strike="noStrike" kern="1200" baseline="0">
                  <a:solidFill>
                    <a:schemeClr val="bg1"/>
                  </a:solidFill>
                  <a:latin typeface="Calibri" panose="020F0502020204030204"/>
                </a:endParaRPr>
              </a:p>
            </cx:txPr>
            <cx:visibility seriesName="0" categoryName="1" value="1"/>
            <cx:dataLabel idx="16">
              <cx:txPr>
                <a:bodyPr spcFirstLastPara="1" vertOverflow="ellipsis" horzOverflow="overflow" wrap="square" lIns="0" tIns="0" rIns="0" bIns="0" anchor="ctr" anchorCtr="1"/>
                <a:lstStyle/>
                <a:p>
                  <a:pPr algn="ctr" rtl="0">
                    <a:defRPr>
                      <a:solidFill>
                        <a:schemeClr val="bg1"/>
                      </a:solidFill>
                    </a:defRPr>
                  </a:pPr>
                  <a:r>
                    <a:rPr lang="en-US" sz="1800" b="1" i="0" u="none" strike="noStrike" kern="1200" baseline="0">
                      <a:solidFill>
                        <a:schemeClr val="bg1"/>
                      </a:solidFill>
                      <a:latin typeface="Calibri" panose="020F0502020204030204"/>
                    </a:rPr>
                    <a:t>SURVIVE AND THRIVE</a:t>
                  </a:r>
                </a:p>
              </cx:txPr>
              <cx:visibility seriesName="0" categoryName="1" value="1"/>
            </cx:dataLabel>
            <cx:dataLabel idx="22">
              <cx:txPr>
                <a:bodyPr spcFirstLastPara="1" vertOverflow="ellipsis" horzOverflow="overflow" wrap="square" lIns="0" tIns="0" rIns="0" bIns="0" anchor="ctr" anchorCtr="1"/>
                <a:lstStyle/>
                <a:p>
                  <a:pPr algn="ctr" rtl="0">
                    <a:defRPr>
                      <a:solidFill>
                        <a:schemeClr val="bg1"/>
                      </a:solidFill>
                    </a:defRPr>
                  </a:pPr>
                  <a:r>
                    <a:rPr lang="en-US" sz="1800" b="1" i="0" u="none" strike="noStrike" kern="1200" baseline="0">
                      <a:solidFill>
                        <a:schemeClr val="bg1"/>
                      </a:solidFill>
                      <a:latin typeface="Calibri" panose="020F0502020204030204"/>
                    </a:rPr>
                    <a:t>HIV Prevention, 1</a:t>
                  </a:r>
                </a:p>
              </cx:txPr>
              <cx:visibility seriesName="0" categoryName="1" value="1"/>
            </cx:dataLabel>
          </cx:dataLabels>
          <cx:dataId val="0"/>
          <cx:layoutPr>
            <cx:parentLabelLayout val="overlapping"/>
          </cx:layoutPr>
        </cx:series>
      </cx:plotAreaRegion>
    </cx:plotArea>
    <cx:legend pos="r" align="ctr" overlay="0">
      <cx:txPr>
        <a:bodyPr spcFirstLastPara="1" vertOverflow="ellipsis" horzOverflow="overflow" wrap="square" lIns="0" tIns="0" rIns="0" bIns="0" anchor="ctr" anchorCtr="1"/>
        <a:lstStyle/>
        <a:p>
          <a:pPr algn="ctr" rtl="0">
            <a:defRPr sz="1600"/>
          </a:pPr>
          <a:endParaRPr lang="en-US" sz="1600" b="0" i="0" u="none" strike="noStrike" baseline="0">
            <a:solidFill>
              <a:sysClr val="windowText" lastClr="000000">
                <a:lumMod val="65000"/>
                <a:lumOff val="35000"/>
              </a:sysClr>
            </a:solidFill>
            <a:latin typeface="Calibri" panose="020F0502020204030204"/>
          </a:endParaRPr>
        </a:p>
      </cx:txPr>
    </cx:legend>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 dir="row">_xlchart.v1.4</cx:f>
      </cx:strDim>
      <cx:numDim type="size">
        <cx:f dir="row">_xlchart.v1.5</cx:f>
      </cx:numDim>
    </cx:data>
  </cx:chartData>
  <cx:chart>
    <cx:title pos="t" align="ctr" overlay="0">
      <cx:tx>
        <cx:txData>
          <cx:v>Number of Entries from UNICEF Reporting by Outcome Area ( Size of Area representative of number of entries found in UNICEF Reports or sources)</cx:v>
        </cx:txData>
      </cx:tx>
      <cx:txPr>
        <a:bodyPr spcFirstLastPara="1" vertOverflow="ellipsis" horzOverflow="overflow" wrap="square" lIns="0" tIns="0" rIns="0" bIns="0" anchor="ctr" anchorCtr="1"/>
        <a:lstStyle/>
        <a:p>
          <a:pPr algn="ctr" rtl="0">
            <a:defRPr sz="2000">
              <a:solidFill>
                <a:schemeClr val="bg2">
                  <a:lumMod val="25000"/>
                </a:schemeClr>
              </a:solidFill>
            </a:defRPr>
          </a:pPr>
          <a:r>
            <a:rPr lang="en-US" sz="2000" b="1" i="0" u="none" strike="noStrike" cap="none" baseline="0">
              <a:solidFill>
                <a:sysClr val="windowText" lastClr="000000"/>
              </a:solidFill>
              <a:latin typeface="Calibri" panose="020F0502020204030204"/>
            </a:rPr>
            <a:t>Number of Entries from UNICEF Reporting by Outcome Area ( Size of Area representative of number of entries found in UNICEF Reports or sources)</a:t>
          </a:r>
        </a:p>
      </cx:txPr>
    </cx:title>
    <cx:plotArea>
      <cx:plotAreaRegion>
        <cx:series layoutId="treemap" uniqueId="{45BD9D5E-6417-4920-AFA3-D05272EC5F9C}">
          <cx:tx>
            <cx:txData>
              <cx:f>_xlchart.v1.3</cx:f>
              <cx:v>Number of Entries from UNICEF reporting</cx:v>
            </cx:txData>
          </cx:tx>
          <cx:dataPt idx="0">
            <cx:spPr>
              <a:solidFill>
                <a:srgbClr val="70AD47"/>
              </a:solidFill>
            </cx:spPr>
          </cx:dataPt>
          <cx:dataPt idx="16">
            <cx:spPr>
              <a:solidFill>
                <a:srgbClr val="4472C4"/>
              </a:solidFill>
            </cx:spPr>
          </cx:dataPt>
          <cx:dataPt idx="27">
            <cx:spPr>
              <a:solidFill>
                <a:srgbClr val="FFC000"/>
              </a:solidFill>
            </cx:spPr>
          </cx:dataPt>
          <cx:dataPt idx="43">
            <cx:spPr>
              <a:solidFill>
                <a:srgbClr val="FF9999"/>
              </a:solidFill>
            </cx:spPr>
          </cx:dataPt>
          <cx:dataPt idx="56">
            <cx:spPr>
              <a:solidFill>
                <a:srgbClr val="7030A0"/>
              </a:solidFill>
            </cx:spPr>
          </cx:dataPt>
          <cx:dataLabels pos="ctr">
            <cx:txPr>
              <a:bodyPr spcFirstLastPara="1" vertOverflow="ellipsis" horzOverflow="overflow" wrap="square" lIns="0" tIns="0" rIns="0" bIns="0" anchor="ctr" anchorCtr="1"/>
              <a:lstStyle/>
              <a:p>
                <a:pPr algn="ctr" rtl="0">
                  <a:defRPr sz="1800"/>
                </a:pPr>
                <a:endParaRPr lang="en-US" sz="1800" b="1" i="0" u="none" strike="noStrike" baseline="0">
                  <a:solidFill>
                    <a:sysClr val="window" lastClr="FFFFFF"/>
                  </a:solidFill>
                  <a:latin typeface="Calibri" panose="020F0502020204030204"/>
                </a:endParaRPr>
              </a:p>
            </cx:txPr>
            <cx:visibility seriesName="0" categoryName="1" value="1"/>
            <cx:separator>, </cx:separator>
          </cx:dataLabels>
          <cx:dataId val="0"/>
          <cx:layoutPr>
            <cx:parentLabelLayout val="overlapping"/>
          </cx:layoutPr>
        </cx:series>
      </cx:plotAreaRegion>
    </cx:plotArea>
    <cx:legend pos="r" align="ctr" overlay="0">
      <cx:txPr>
        <a:bodyPr spcFirstLastPara="1" vertOverflow="ellipsis" horzOverflow="overflow" wrap="square" lIns="0" tIns="0" rIns="0" bIns="0" anchor="ctr" anchorCtr="1"/>
        <a:lstStyle/>
        <a:p>
          <a:pPr algn="ctr" rtl="0">
            <a:defRPr sz="1600"/>
          </a:pPr>
          <a:endParaRPr lang="en-US" sz="1600" b="0" i="0" u="none" strike="noStrike" baseline="0">
            <a:solidFill>
              <a:sysClr val="windowText" lastClr="000000">
                <a:lumMod val="65000"/>
                <a:lumOff val="35000"/>
              </a:sysClr>
            </a:solidFill>
            <a:latin typeface="Calibri" panose="020F0502020204030204"/>
          </a:endParaRPr>
        </a:p>
      </cx:txPr>
    </cx:legend>
  </cx:chart>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strDim type="cat">
        <cx:f dir="row">_xlchart.v1.1</cx:f>
      </cx:strDim>
      <cx:numDim type="size">
        <cx:f dir="row">_xlchart.v1.2</cx:f>
      </cx:numDim>
    </cx:data>
  </cx:chartData>
  <cx:chart>
    <cx:title pos="t" align="ctr" overlay="0">
      <cx:tx>
        <cx:txData>
          <cx:v>Number of Quantitative Entries by Outcome Area (size of Area representative of number of quantitative entries)</cx:v>
        </cx:txData>
      </cx:tx>
      <cx:txPr>
        <a:bodyPr spcFirstLastPara="1" vertOverflow="ellipsis" horzOverflow="overflow" wrap="square" lIns="0" tIns="0" rIns="0" bIns="0" anchor="ctr" anchorCtr="1"/>
        <a:lstStyle/>
        <a:p>
          <a:pPr algn="ctr" rtl="0">
            <a:defRPr sz="2000" b="1"/>
          </a:pPr>
          <a:r>
            <a:rPr lang="en-US" sz="2000" b="1" i="0" u="none" strike="noStrike" cap="none" baseline="0">
              <a:solidFill>
                <a:sysClr val="windowText" lastClr="000000"/>
              </a:solidFill>
              <a:latin typeface="Calibri" panose="020F0502020204030204"/>
            </a:rPr>
            <a:t>Number of Quantitative Entries by Outcome Area (size of Area representative of number of quantitative entries)</a:t>
          </a:r>
        </a:p>
      </cx:txPr>
    </cx:title>
    <cx:plotArea>
      <cx:plotAreaRegion>
        <cx:series layoutId="treemap" uniqueId="{9751A96B-1E15-4F76-8E46-15F06707F522}">
          <cx:tx>
            <cx:txData>
              <cx:f>_xlchart.v1.0</cx:f>
              <cx:v>Number of Quantitative Entries</cx:v>
            </cx:txData>
          </cx:tx>
          <cx:dataPt idx="0">
            <cx:spPr>
              <a:solidFill>
                <a:srgbClr val="70AD47"/>
              </a:solidFill>
            </cx:spPr>
          </cx:dataPt>
          <cx:dataPt idx="16">
            <cx:spPr>
              <a:solidFill>
                <a:srgbClr val="4472C4"/>
              </a:solidFill>
            </cx:spPr>
          </cx:dataPt>
          <cx:dataPt idx="27">
            <cx:spPr>
              <a:solidFill>
                <a:srgbClr val="FFC000"/>
              </a:solidFill>
            </cx:spPr>
          </cx:dataPt>
          <cx:dataPt idx="43">
            <cx:spPr>
              <a:solidFill>
                <a:srgbClr val="FF9999"/>
              </a:solidFill>
            </cx:spPr>
          </cx:dataPt>
          <cx:dataPt idx="56">
            <cx:spPr>
              <a:solidFill>
                <a:srgbClr val="7030A0"/>
              </a:solidFill>
            </cx:spPr>
          </cx:dataPt>
          <cx:dataLabels pos="ctr">
            <cx:txPr>
              <a:bodyPr spcFirstLastPara="1" vertOverflow="ellipsis" horzOverflow="overflow" wrap="square" lIns="0" tIns="0" rIns="0" bIns="0" anchor="ctr" anchorCtr="1"/>
              <a:lstStyle/>
              <a:p>
                <a:pPr algn="ctr" rtl="0">
                  <a:defRPr sz="2000" b="1"/>
                </a:pPr>
                <a:endParaRPr lang="en-US" sz="2000" b="1" i="0" u="none" strike="noStrike" baseline="0">
                  <a:solidFill>
                    <a:sysClr val="window" lastClr="FFFFFF"/>
                  </a:solidFill>
                  <a:latin typeface="Calibri" panose="020F0502020204030204"/>
                </a:endParaRPr>
              </a:p>
            </cx:txPr>
            <cx:visibility seriesName="0" categoryName="1" value="1"/>
            <cx:separator>, </cx:separator>
            <cx:dataLabel idx="20">
              <cx:txPr>
                <a:bodyPr spcFirstLastPara="1" vertOverflow="ellipsis" horzOverflow="overflow" wrap="square" lIns="0" tIns="0" rIns="0" bIns="0" anchor="ctr" anchorCtr="1"/>
                <a:lstStyle/>
                <a:p>
                  <a:pPr algn="ctr" rtl="0">
                    <a:defRPr/>
                  </a:pPr>
                  <a:r>
                    <a:rPr lang="en-US" sz="2000" b="1" i="0" u="none" strike="noStrike" baseline="0">
                      <a:solidFill>
                        <a:sysClr val="window" lastClr="FFFFFF"/>
                      </a:solidFill>
                      <a:latin typeface="Calibri" panose="020F0502020204030204"/>
                    </a:rPr>
                    <a:t>Immunization, 9</a:t>
                  </a:r>
                </a:p>
              </cx:txPr>
              <cx:visibility seriesName="0" categoryName="1" value="1"/>
              <cx:separator>, </cx:separator>
            </cx:dataLabel>
          </cx:dataLabels>
          <cx:dataId val="0"/>
          <cx:layoutPr>
            <cx:parentLabelLayout val="overlapping"/>
          </cx:layoutPr>
        </cx:series>
      </cx:plotAreaRegion>
    </cx:plotArea>
    <cx:legend pos="r" align="ctr" overlay="0">
      <cx:txPr>
        <a:bodyPr spcFirstLastPara="1" vertOverflow="ellipsis" horzOverflow="overflow" wrap="square" lIns="0" tIns="0" rIns="0" bIns="0" anchor="ctr" anchorCtr="1"/>
        <a:lstStyle/>
        <a:p>
          <a:pPr algn="ctr" rtl="0">
            <a:defRPr sz="1600"/>
          </a:pPr>
          <a:endParaRPr lang="en-US" sz="1600" b="0" i="0" u="none" strike="noStrike" baseline="0">
            <a:solidFill>
              <a:sysClr val="windowText" lastClr="000000">
                <a:lumMod val="65000"/>
                <a:lumOff val="35000"/>
              </a:sysClr>
            </a:solidFill>
            <a:latin typeface="Calibri" panose="020F0502020204030204"/>
          </a:endParaRPr>
        </a:p>
      </cx:txPr>
    </cx:legend>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416">
  <cs:axisTitle>
    <cs:lnRef idx="0"/>
    <cs:fillRef idx="0"/>
    <cs:effectRef idx="0"/>
    <cs:fontRef idx="minor">
      <a:schemeClr val="tx1">
        <a:lumMod val="65000"/>
        <a:lumOff val="35000"/>
      </a:schemeClr>
    </cs:fontRef>
    <cs:spPr>
      <a:solidFill>
        <a:schemeClr val="bg1">
          <a:lumMod val="65000"/>
        </a:schemeClr>
      </a:solidFill>
      <a:ln>
        <a:solidFill>
          <a:schemeClr val="bg1"/>
        </a:solidFill>
      </a:ln>
    </cs:spPr>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lt1"/>
    </cs:fontRef>
    <cs:defRPr sz="1000" b="1"/>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a:solidFill>
          <a:schemeClr val="lt1"/>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600" b="1" cap="all"/>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416">
  <cs:axisTitle>
    <cs:lnRef idx="0"/>
    <cs:fillRef idx="0"/>
    <cs:effectRef idx="0"/>
    <cs:fontRef idx="minor">
      <a:schemeClr val="tx1">
        <a:lumMod val="65000"/>
        <a:lumOff val="35000"/>
      </a:schemeClr>
    </cs:fontRef>
    <cs:spPr>
      <a:solidFill>
        <a:schemeClr val="bg1">
          <a:lumMod val="65000"/>
        </a:schemeClr>
      </a:solidFill>
      <a:ln>
        <a:solidFill>
          <a:schemeClr val="bg1"/>
        </a:solidFill>
      </a:ln>
    </cs:spPr>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lt1"/>
    </cs:fontRef>
    <cs:defRPr sz="1000" b="1"/>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a:solidFill>
          <a:schemeClr val="lt1"/>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600" b="1" cap="all"/>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416">
  <cs:axisTitle>
    <cs:lnRef idx="0"/>
    <cs:fillRef idx="0"/>
    <cs:effectRef idx="0"/>
    <cs:fontRef idx="minor">
      <a:schemeClr val="tx1">
        <a:lumMod val="65000"/>
        <a:lumOff val="35000"/>
      </a:schemeClr>
    </cs:fontRef>
    <cs:spPr>
      <a:solidFill>
        <a:schemeClr val="bg1">
          <a:lumMod val="65000"/>
        </a:schemeClr>
      </a:solidFill>
      <a:ln>
        <a:solidFill>
          <a:schemeClr val="bg1"/>
        </a:solidFill>
      </a:ln>
    </cs:spPr>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lt1"/>
    </cs:fontRef>
    <cs:defRPr sz="1000" b="1"/>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ln>
        <a:solidFill>
          <a:schemeClr val="lt1"/>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600" b="1" cap="all"/>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0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a:solidFill>
          <a:schemeClr val="tx1">
            <a:lumMod val="15000"/>
            <a:lumOff val="85000"/>
          </a:schemeClr>
        </a:solidFill>
      </a:ln>
    </cs:spPr>
    <cs:defRPr sz="900" kern="1200" cap="none" spc="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70000"/>
        </a:schemeClr>
      </a:solidFill>
    </cs:spPr>
  </cs:dataPoint>
  <cs:dataPoint3D>
    <cs:lnRef idx="0"/>
    <cs:fillRef idx="0">
      <cs:styleClr val="auto"/>
    </cs:fillRef>
    <cs:effectRef idx="0"/>
    <cs:fontRef idx="minor">
      <a:schemeClr val="dk1"/>
    </cs:fontRef>
    <cs:spPr>
      <a:solidFill>
        <a:schemeClr val="phClr">
          <a:alpha val="70000"/>
        </a:schemeClr>
      </a:solidFill>
    </cs:spPr>
  </cs:dataPoint3D>
  <cs:dataPointLine>
    <cs:lnRef idx="0">
      <cs:styleClr val="auto"/>
    </cs:lnRef>
    <cs:fillRef idx="0"/>
    <cs:effectRef idx="0"/>
    <cs:fontRef idx="minor">
      <a:schemeClr val="dk1"/>
    </cs:fontRef>
    <cs:spPr>
      <a:ln w="19050" cap="rnd">
        <a:solidFill>
          <a:schemeClr val="phClr">
            <a:alpha val="60000"/>
          </a:schemeClr>
        </a:solidFill>
        <a:round/>
      </a:ln>
    </cs:spPr>
  </cs:dataPointLine>
  <cs:dataPointMarker>
    <cs:lnRef idx="0">
      <cs:styleClr val="auto"/>
    </cs:lnRef>
    <cs:fillRef idx="0">
      <cs:styleClr val="auto"/>
    </cs:fillRef>
    <cs:effectRef idx="0"/>
    <cs:fontRef idx="minor">
      <a:schemeClr val="dk1"/>
    </cs:fontRef>
    <cs:spPr>
      <a:solidFill>
        <a:schemeClr val="lt1"/>
      </a:solidFill>
      <a:ln w="38100">
        <a:solidFill>
          <a:schemeClr val="phClr">
            <a:alpha val="60000"/>
          </a:schemeClr>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15000"/>
            <a:lumOff val="8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baseline="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a:solidFill>
          <a:schemeClr val="tx1">
            <a:lumMod val="15000"/>
            <a:lumOff val="85000"/>
          </a:schemeClr>
        </a:solidFill>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1600" b="0" i="0" kern="1200" cap="none" spc="50" normalizeH="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a:solidFill>
          <a:schemeClr val="tx1">
            <a:lumMod val="25000"/>
            <a:lumOff val="75000"/>
          </a:schemeClr>
        </a:solidFill>
      </a:ln>
    </cs:spPr>
    <cs:defRPr sz="900" kern="1200" spc="20" baseline="0"/>
  </cs:valueAxis>
  <cs:wall>
    <cs:lnRef idx="0"/>
    <cs:fillRef idx="0"/>
    <cs:effectRef idx="0"/>
    <cs:fontRef idx="minor">
      <a:schemeClr val="dk1"/>
    </cs:fontRef>
  </cs:wall>
</cs:chartStyle>
</file>

<file path=xl/drawings/_rels/drawing2.xml.rels><?xml version="1.0" encoding="UTF-8" standalone="yes"?>
<Relationships xmlns="http://schemas.openxmlformats.org/package/2006/relationships"><Relationship Id="rId3" Type="http://schemas.microsoft.com/office/2014/relationships/chartEx" Target="../charts/chartEx3.xml"/><Relationship Id="rId2" Type="http://schemas.microsoft.com/office/2014/relationships/chartEx" Target="../charts/chartEx2.xml"/><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1</xdr:col>
      <xdr:colOff>422480</xdr:colOff>
      <xdr:row>20</xdr:row>
      <xdr:rowOff>76814</xdr:rowOff>
    </xdr:from>
    <xdr:to>
      <xdr:col>1</xdr:col>
      <xdr:colOff>480756</xdr:colOff>
      <xdr:row>21</xdr:row>
      <xdr:rowOff>196762</xdr:rowOff>
    </xdr:to>
    <xdr:sp macro="" textlink="">
      <xdr:nvSpPr>
        <xdr:cNvPr id="2" name="Arrow: Down 1">
          <a:extLst>
            <a:ext uri="{FF2B5EF4-FFF2-40B4-BE49-F238E27FC236}">
              <a16:creationId xmlns:a16="http://schemas.microsoft.com/office/drawing/2014/main" id="{C1A8D66E-8DEE-4231-AA2A-52BE6F44D527}"/>
            </a:ext>
          </a:extLst>
        </xdr:cNvPr>
        <xdr:cNvSpPr/>
      </xdr:nvSpPr>
      <xdr:spPr>
        <a:xfrm rot="10800000" flipV="1">
          <a:off x="806553" y="9586451"/>
          <a:ext cx="58276" cy="34271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0</xdr:col>
      <xdr:colOff>339334</xdr:colOff>
      <xdr:row>3</xdr:row>
      <xdr:rowOff>51517</xdr:rowOff>
    </xdr:from>
    <xdr:to>
      <xdr:col>0</xdr:col>
      <xdr:colOff>346587</xdr:colOff>
      <xdr:row>8</xdr:row>
      <xdr:rowOff>132371</xdr:rowOff>
    </xdr:to>
    <xdr:cxnSp macro="">
      <xdr:nvCxnSpPr>
        <xdr:cNvPr id="7" name="Straight Connector 6">
          <a:extLst>
            <a:ext uri="{FF2B5EF4-FFF2-40B4-BE49-F238E27FC236}">
              <a16:creationId xmlns:a16="http://schemas.microsoft.com/office/drawing/2014/main" id="{76F5CF8D-90CA-47E1-833C-5514664D6D7D}"/>
            </a:ext>
          </a:extLst>
        </xdr:cNvPr>
        <xdr:cNvCxnSpPr/>
      </xdr:nvCxnSpPr>
      <xdr:spPr>
        <a:xfrm flipH="1">
          <a:off x="339334" y="2878291"/>
          <a:ext cx="7253" cy="2085713"/>
        </a:xfrm>
        <a:prstGeom prst="line">
          <a:avLst/>
        </a:prstGeom>
      </xdr:spPr>
      <xdr:style>
        <a:lnRef idx="3">
          <a:schemeClr val="accent1"/>
        </a:lnRef>
        <a:fillRef idx="0">
          <a:schemeClr val="accent1"/>
        </a:fillRef>
        <a:effectRef idx="2">
          <a:schemeClr val="accent1"/>
        </a:effectRef>
        <a:fontRef idx="minor">
          <a:schemeClr val="tx1"/>
        </a:fontRef>
      </xdr:style>
    </xdr:cxnSp>
    <xdr:clientData/>
  </xdr:twoCellAnchor>
  <xdr:twoCellAnchor>
    <xdr:from>
      <xdr:col>0</xdr:col>
      <xdr:colOff>342565</xdr:colOff>
      <xdr:row>3</xdr:row>
      <xdr:rowOff>52848</xdr:rowOff>
    </xdr:from>
    <xdr:to>
      <xdr:col>4</xdr:col>
      <xdr:colOff>151069</xdr:colOff>
      <xdr:row>3</xdr:row>
      <xdr:rowOff>69595</xdr:rowOff>
    </xdr:to>
    <xdr:cxnSp macro="">
      <xdr:nvCxnSpPr>
        <xdr:cNvPr id="8" name="Straight Connector 7">
          <a:extLst>
            <a:ext uri="{FF2B5EF4-FFF2-40B4-BE49-F238E27FC236}">
              <a16:creationId xmlns:a16="http://schemas.microsoft.com/office/drawing/2014/main" id="{D221C6B4-5D8D-46BE-BB7D-CB506B467E04}"/>
            </a:ext>
          </a:extLst>
        </xdr:cNvPr>
        <xdr:cNvCxnSpPr/>
      </xdr:nvCxnSpPr>
      <xdr:spPr>
        <a:xfrm flipV="1">
          <a:off x="342565" y="2879622"/>
          <a:ext cx="1890177" cy="16747"/>
        </a:xfrm>
        <a:prstGeom prst="line">
          <a:avLst/>
        </a:prstGeom>
      </xdr:spPr>
      <xdr:style>
        <a:lnRef idx="3">
          <a:schemeClr val="accent1"/>
        </a:lnRef>
        <a:fillRef idx="0">
          <a:schemeClr val="accent1"/>
        </a:fillRef>
        <a:effectRef idx="2">
          <a:schemeClr val="accent1"/>
        </a:effectRef>
        <a:fontRef idx="minor">
          <a:schemeClr val="tx1"/>
        </a:fontRef>
      </xdr:style>
    </xdr:cxnSp>
    <xdr:clientData/>
  </xdr:twoCellAnchor>
  <xdr:twoCellAnchor>
    <xdr:from>
      <xdr:col>3</xdr:col>
      <xdr:colOff>644525</xdr:colOff>
      <xdr:row>33</xdr:row>
      <xdr:rowOff>215080</xdr:rowOff>
    </xdr:from>
    <xdr:to>
      <xdr:col>6</xdr:col>
      <xdr:colOff>138266</xdr:colOff>
      <xdr:row>34</xdr:row>
      <xdr:rowOff>1</xdr:rowOff>
    </xdr:to>
    <xdr:cxnSp macro="">
      <xdr:nvCxnSpPr>
        <xdr:cNvPr id="20" name="Straight Connector 19">
          <a:extLst>
            <a:ext uri="{FF2B5EF4-FFF2-40B4-BE49-F238E27FC236}">
              <a16:creationId xmlns:a16="http://schemas.microsoft.com/office/drawing/2014/main" id="{7ABDEFA2-5FE4-4223-8F5F-9CF30842460B}"/>
            </a:ext>
          </a:extLst>
        </xdr:cNvPr>
        <xdr:cNvCxnSpPr/>
      </xdr:nvCxnSpPr>
      <xdr:spPr>
        <a:xfrm flipV="1">
          <a:off x="2065594" y="13288911"/>
          <a:ext cx="1352652" cy="7683"/>
        </a:xfrm>
        <a:prstGeom prst="line">
          <a:avLst/>
        </a:prstGeom>
      </xdr:spPr>
      <xdr:style>
        <a:lnRef idx="3">
          <a:schemeClr val="accent1"/>
        </a:lnRef>
        <a:fillRef idx="0">
          <a:schemeClr val="accent1"/>
        </a:fillRef>
        <a:effectRef idx="2">
          <a:schemeClr val="accent1"/>
        </a:effectRef>
        <a:fontRef idx="minor">
          <a:schemeClr val="tx1"/>
        </a:fontRef>
      </xdr:style>
    </xdr:cxnSp>
    <xdr:clientData/>
  </xdr:twoCellAnchor>
  <xdr:twoCellAnchor>
    <xdr:from>
      <xdr:col>4</xdr:col>
      <xdr:colOff>3116</xdr:colOff>
      <xdr:row>33</xdr:row>
      <xdr:rowOff>206735</xdr:rowOff>
    </xdr:from>
    <xdr:to>
      <xdr:col>4</xdr:col>
      <xdr:colOff>3116</xdr:colOff>
      <xdr:row>36</xdr:row>
      <xdr:rowOff>285750</xdr:rowOff>
    </xdr:to>
    <xdr:cxnSp macro="">
      <xdr:nvCxnSpPr>
        <xdr:cNvPr id="21" name="Straight Connector 20">
          <a:extLst>
            <a:ext uri="{FF2B5EF4-FFF2-40B4-BE49-F238E27FC236}">
              <a16:creationId xmlns:a16="http://schemas.microsoft.com/office/drawing/2014/main" id="{B0684BFE-7611-40C4-9219-6C910B2F2E74}"/>
            </a:ext>
          </a:extLst>
        </xdr:cNvPr>
        <xdr:cNvCxnSpPr/>
      </xdr:nvCxnSpPr>
      <xdr:spPr>
        <a:xfrm>
          <a:off x="2079566" y="13189310"/>
          <a:ext cx="0" cy="736240"/>
        </a:xfrm>
        <a:prstGeom prst="line">
          <a:avLst/>
        </a:prstGeom>
      </xdr:spPr>
      <xdr:style>
        <a:lnRef idx="3">
          <a:schemeClr val="accent1"/>
        </a:lnRef>
        <a:fillRef idx="0">
          <a:schemeClr val="accent1"/>
        </a:fillRef>
        <a:effectRef idx="2">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1373487</xdr:colOff>
      <xdr:row>15</xdr:row>
      <xdr:rowOff>0</xdr:rowOff>
    </xdr:from>
    <xdr:to>
      <xdr:col>8</xdr:col>
      <xdr:colOff>1938422</xdr:colOff>
      <xdr:row>93</xdr:row>
      <xdr:rowOff>66842</xdr:rowOff>
    </xdr:to>
    <mc:AlternateContent xmlns:mc="http://schemas.openxmlformats.org/markup-compatibility/2006">
      <mc:Choice xmlns:cx1="http://schemas.microsoft.com/office/drawing/2015/9/8/chartex" Requires="cx1">
        <xdr:graphicFrame macro="">
          <xdr:nvGraphicFramePr>
            <xdr:cNvPr id="7" name="Chart 6">
              <a:extLst>
                <a:ext uri="{FF2B5EF4-FFF2-40B4-BE49-F238E27FC236}">
                  <a16:creationId xmlns:a16="http://schemas.microsoft.com/office/drawing/2014/main" id="{356C4F0F-E575-4A38-87DE-02158B4E2BF5}"/>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4084937" y="12522200"/>
              <a:ext cx="19545085" cy="16691142"/>
            </a:xfrm>
            <a:prstGeom prst="rect">
              <a:avLst/>
            </a:prstGeom>
            <a:solidFill>
              <a:prstClr val="white"/>
            </a:solidFill>
            <a:ln w="1">
              <a:solidFill>
                <a:prstClr val="green"/>
              </a:solidFill>
            </a:ln>
          </xdr:spPr>
          <xdr:txBody>
            <a:bodyPr vertOverflow="clip" horzOverflow="clip"/>
            <a:lstStyle/>
            <a:p>
              <a:r>
                <a:rPr lang="en-US"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9</xdr:col>
      <xdr:colOff>437634</xdr:colOff>
      <xdr:row>16</xdr:row>
      <xdr:rowOff>0</xdr:rowOff>
    </xdr:from>
    <xdr:to>
      <xdr:col>16</xdr:col>
      <xdr:colOff>1828629</xdr:colOff>
      <xdr:row>94</xdr:row>
      <xdr:rowOff>0</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BD47E6B1-C46E-4C22-A166-D88D63C45AFB}"/>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24840684" y="12700000"/>
              <a:ext cx="20371145" cy="16624300"/>
            </a:xfrm>
            <a:prstGeom prst="rect">
              <a:avLst/>
            </a:prstGeom>
            <a:solidFill>
              <a:prstClr val="white"/>
            </a:solidFill>
            <a:ln w="1">
              <a:solidFill>
                <a:prstClr val="green"/>
              </a:solidFill>
            </a:ln>
          </xdr:spPr>
          <xdr:txBody>
            <a:bodyPr vertOverflow="clip" horzOverflow="clip"/>
            <a:lstStyle/>
            <a:p>
              <a:r>
                <a:rPr lang="en-US"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17</xdr:col>
      <xdr:colOff>1135878</xdr:colOff>
      <xdr:row>15</xdr:row>
      <xdr:rowOff>1</xdr:rowOff>
    </xdr:from>
    <xdr:to>
      <xdr:col>24</xdr:col>
      <xdr:colOff>1000810</xdr:colOff>
      <xdr:row>94</xdr:row>
      <xdr:rowOff>125541</xdr:rowOff>
    </xdr:to>
    <mc:AlternateContent xmlns:mc="http://schemas.openxmlformats.org/markup-compatibility/2006">
      <mc:Choice xmlns:cx1="http://schemas.microsoft.com/office/drawing/2015/9/8/chartex" Requires="cx1">
        <xdr:graphicFrame macro="">
          <xdr:nvGraphicFramePr>
            <xdr:cNvPr id="4" name="Chart 3">
              <a:extLst>
                <a:ext uri="{FF2B5EF4-FFF2-40B4-BE49-F238E27FC236}">
                  <a16:creationId xmlns:a16="http://schemas.microsoft.com/office/drawing/2014/main" id="{2F7FC8DE-FE74-447F-8EAD-C812B5DB808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47230528" y="12522201"/>
              <a:ext cx="18845082" cy="16927640"/>
            </a:xfrm>
            <a:prstGeom prst="rect">
              <a:avLst/>
            </a:prstGeom>
            <a:solidFill>
              <a:prstClr val="white"/>
            </a:solidFill>
            <a:ln w="1">
              <a:solidFill>
                <a:prstClr val="green"/>
              </a:solidFill>
            </a:ln>
          </xdr:spPr>
          <xdr:txBody>
            <a:bodyPr vertOverflow="clip" horzOverflow="clip"/>
            <a:lstStyle/>
            <a:p>
              <a:r>
                <a:rPr lang="en-US" sz="1100"/>
                <a:t>This chart isn't available in your version of Excel.
Editing this shape or saving this workbook into a different file format will permanently break the chart.</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5</xdr:col>
      <xdr:colOff>603249</xdr:colOff>
      <xdr:row>1</xdr:row>
      <xdr:rowOff>152399</xdr:rowOff>
    </xdr:from>
    <xdr:to>
      <xdr:col>15</xdr:col>
      <xdr:colOff>171450</xdr:colOff>
      <xdr:row>20</xdr:row>
      <xdr:rowOff>47625</xdr:rowOff>
    </xdr:to>
    <xdr:graphicFrame macro="">
      <xdr:nvGraphicFramePr>
        <xdr:cNvPr id="2" name="Chart 1">
          <a:extLst>
            <a:ext uri="{FF2B5EF4-FFF2-40B4-BE49-F238E27FC236}">
              <a16:creationId xmlns:a16="http://schemas.microsoft.com/office/drawing/2014/main" id="{0F917212-3A73-42CC-99D9-F82400E0FAC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552449</xdr:colOff>
      <xdr:row>22</xdr:row>
      <xdr:rowOff>133351</xdr:rowOff>
    </xdr:from>
    <xdr:to>
      <xdr:col>15</xdr:col>
      <xdr:colOff>219075</xdr:colOff>
      <xdr:row>41</xdr:row>
      <xdr:rowOff>104775</xdr:rowOff>
    </xdr:to>
    <xdr:graphicFrame macro="">
      <xdr:nvGraphicFramePr>
        <xdr:cNvPr id="3" name="Chart 2">
          <a:extLst>
            <a:ext uri="{FF2B5EF4-FFF2-40B4-BE49-F238E27FC236}">
              <a16:creationId xmlns:a16="http://schemas.microsoft.com/office/drawing/2014/main" id="{B5A69FE9-0431-4C76-B469-7D87FB92F88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227397</xdr:colOff>
      <xdr:row>71</xdr:row>
      <xdr:rowOff>9045</xdr:rowOff>
    </xdr:from>
    <xdr:to>
      <xdr:col>8</xdr:col>
      <xdr:colOff>2483304</xdr:colOff>
      <xdr:row>166</xdr:row>
      <xdr:rowOff>136071</xdr:rowOff>
    </xdr:to>
    <xdr:graphicFrame macro="">
      <xdr:nvGraphicFramePr>
        <xdr:cNvPr id="7" name="Chart 6">
          <a:extLst>
            <a:ext uri="{FF2B5EF4-FFF2-40B4-BE49-F238E27FC236}">
              <a16:creationId xmlns:a16="http://schemas.microsoft.com/office/drawing/2014/main" id="{915C7C45-5D49-43FE-BC99-5F74FC5482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18</xdr:col>
      <xdr:colOff>114300</xdr:colOff>
      <xdr:row>0</xdr:row>
      <xdr:rowOff>0</xdr:rowOff>
    </xdr:from>
    <xdr:to>
      <xdr:col>29</xdr:col>
      <xdr:colOff>598486</xdr:colOff>
      <xdr:row>4</xdr:row>
      <xdr:rowOff>657225</xdr:rowOff>
    </xdr:to>
    <xdr:graphicFrame macro="">
      <xdr:nvGraphicFramePr>
        <xdr:cNvPr id="2" name="Chart 1">
          <a:extLst>
            <a:ext uri="{FF2B5EF4-FFF2-40B4-BE49-F238E27FC236}">
              <a16:creationId xmlns:a16="http://schemas.microsoft.com/office/drawing/2014/main" id="{E9193D98-3DC5-4A7F-BF70-FE9D04E6BA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96836</xdr:colOff>
      <xdr:row>17</xdr:row>
      <xdr:rowOff>149224</xdr:rowOff>
    </xdr:from>
    <xdr:to>
      <xdr:col>26</xdr:col>
      <xdr:colOff>609599</xdr:colOff>
      <xdr:row>22</xdr:row>
      <xdr:rowOff>628649</xdr:rowOff>
    </xdr:to>
    <xdr:graphicFrame macro="">
      <xdr:nvGraphicFramePr>
        <xdr:cNvPr id="3" name="Chart 2">
          <a:extLst>
            <a:ext uri="{FF2B5EF4-FFF2-40B4-BE49-F238E27FC236}">
              <a16:creationId xmlns:a16="http://schemas.microsoft.com/office/drawing/2014/main" id="{9F180655-7A4D-402F-8460-3D2E5C2EE0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155843</xdr:colOff>
      <xdr:row>28</xdr:row>
      <xdr:rowOff>33070</xdr:rowOff>
    </xdr:from>
    <xdr:to>
      <xdr:col>28</xdr:col>
      <xdr:colOff>112981</xdr:colOff>
      <xdr:row>35</xdr:row>
      <xdr:rowOff>52120</xdr:rowOff>
    </xdr:to>
    <xdr:graphicFrame macro="">
      <xdr:nvGraphicFramePr>
        <xdr:cNvPr id="4" name="Chart 3">
          <a:extLst>
            <a:ext uri="{FF2B5EF4-FFF2-40B4-BE49-F238E27FC236}">
              <a16:creationId xmlns:a16="http://schemas.microsoft.com/office/drawing/2014/main" id="{2003AFC0-60E8-4D47-B780-9DAF57A7D8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293627</xdr:colOff>
      <xdr:row>38</xdr:row>
      <xdr:rowOff>83251</xdr:rowOff>
    </xdr:from>
    <xdr:to>
      <xdr:col>17</xdr:col>
      <xdr:colOff>256598</xdr:colOff>
      <xdr:row>84</xdr:row>
      <xdr:rowOff>111330</xdr:rowOff>
    </xdr:to>
    <xdr:graphicFrame macro="">
      <xdr:nvGraphicFramePr>
        <xdr:cNvPr id="5" name="Chart 4">
          <a:extLst>
            <a:ext uri="{FF2B5EF4-FFF2-40B4-BE49-F238E27FC236}">
              <a16:creationId xmlns:a16="http://schemas.microsoft.com/office/drawing/2014/main" id="{909F1C33-0339-4D0F-92BA-A6E26064AB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7.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8935189" createdVersion="6" refreshedVersion="6" minRefreshableVersion="3" recordCount="88" xr:uid="{3190B439-D71B-4A90-94BD-889A0347B3AC}">
  <cacheSource type="worksheet">
    <worksheetSource ref="A1:Q1048576" sheet="PROTECTIVE ENVIRONMENT"/>
  </cacheSource>
  <cacheFields count="17">
    <cacheField name="Year" numFmtId="0">
      <sharedItems containsString="0" containsBlank="1" containsNumber="1" containsInteger="1" minValue="2014" maxValue="2019"/>
    </cacheField>
    <cacheField name="Area" numFmtId="0">
      <sharedItems containsBlank="1"/>
    </cacheField>
    <cacheField name="Goal/Outcome" numFmtId="0">
      <sharedItems containsBlank="1" count="16">
        <s v="Alternative Care"/>
        <s v="Child Labour"/>
        <s v="Social Protection"/>
        <s v="Juvenile Justice"/>
        <s v="Children with Disabilities"/>
        <s v="Refugee Children"/>
        <s v="Violence against children"/>
        <s v="Child protection"/>
        <s v="Birth registration"/>
        <s v="Migration"/>
        <s v="Positive parenting"/>
        <s v="Prevention and response services for violence against children"/>
        <s v="Access to justice"/>
        <s v="Child rights"/>
        <s v="Gender based violence"/>
        <m/>
      </sharedItems>
    </cacheField>
    <cacheField name="Indicator" numFmtId="0">
      <sharedItems containsBlank="1" longText="1"/>
    </cacheField>
    <cacheField name="Data source" numFmtId="0">
      <sharedItems containsBlank="1" longText="1"/>
    </cacheField>
    <cacheField name="UNICEF or other" numFmtId="0">
      <sharedItems containsBlank="1" longText="1"/>
    </cacheField>
    <cacheField name="INDIC_UNICEForNot" numFmtId="0">
      <sharedItems containsString="0" containsBlank="1" containsNumber="1" containsInteger="1" minValue="0" maxValue="1"/>
    </cacheField>
    <cacheField name="Qualitative or Quantitative" numFmtId="0">
      <sharedItems containsBlank="1"/>
    </cacheField>
    <cacheField name="Yes if Quant" numFmtId="0">
      <sharedItems containsString="0" containsBlank="1" containsNumber="1" containsInteger="1" minValue="0" maxValue="1"/>
    </cacheField>
    <cacheField name="Dis Sex" numFmtId="0">
      <sharedItems containsBlank="1"/>
    </cacheField>
    <cacheField name="INDIC_Dis Sex" numFmtId="0">
      <sharedItems containsString="0" containsBlank="1" containsNumber="1" containsInteger="1" minValue="0" maxValue="1"/>
    </cacheField>
    <cacheField name="Dis Age" numFmtId="0">
      <sharedItems containsBlank="1"/>
    </cacheField>
    <cacheField name="INDIC_Dis Age" numFmtId="0">
      <sharedItems containsString="0" containsBlank="1" containsNumber="1" containsInteger="1" minValue="0" maxValue="1"/>
    </cacheField>
    <cacheField name="Dis Urb/Rural" numFmtId="0">
      <sharedItems containsBlank="1"/>
    </cacheField>
    <cacheField name="INDIC_Dis Urb/Rural" numFmtId="0">
      <sharedItems containsString="0" containsBlank="1" containsNumber="1" containsInteger="1" minValue="0" maxValue="1"/>
    </cacheField>
    <cacheField name="Cross-referenced w/ RAM" numFmtId="0">
      <sharedItems containsBlank="1"/>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9282405" createdVersion="6" refreshedVersion="6" minRefreshableVersion="3" recordCount="72" xr:uid="{D3BBFB7D-63B4-462A-B3A4-D779CD938C5A}">
  <cacheSource type="worksheet">
    <worksheetSource ref="A1:Q1048576" sheet="LEARN"/>
  </cacheSource>
  <cacheFields count="17">
    <cacheField name="Year" numFmtId="0">
      <sharedItems containsString="0" containsBlank="1" containsNumber="1" containsInteger="1" minValue="2009" maxValue="2019"/>
    </cacheField>
    <cacheField name="Area" numFmtId="0">
      <sharedItems containsBlank="1"/>
    </cacheField>
    <cacheField name="Goal/Outcome" numFmtId="0">
      <sharedItems containsBlank="1" count="18">
        <s v="Early childhood Education"/>
        <s v="Right to education"/>
        <s v="Inclusive education training"/>
        <s v="School drop-out rates"/>
        <s v="Gender Equality"/>
        <s v="Preschool education"/>
        <s v="Inclusive education"/>
        <s v="Competency-based education"/>
        <s v="Children with Disabilities"/>
        <s v="C4D"/>
        <s v="WASH"/>
        <s v="Participation"/>
        <s v="School enrolment"/>
        <s v="Teacher training"/>
        <s v="Equitable access to quality education"/>
        <s v="Learning outcomes"/>
        <s v="Skills development"/>
        <m/>
      </sharedItems>
    </cacheField>
    <cacheField name="Indicator" numFmtId="0">
      <sharedItems containsBlank="1" longText="1"/>
    </cacheField>
    <cacheField name="Data source" numFmtId="0">
      <sharedItems containsBlank="1"/>
    </cacheField>
    <cacheField name="UNICEF or other" numFmtId="0">
      <sharedItems containsBlank="1"/>
    </cacheField>
    <cacheField name="INDIC_UNICEForNot" numFmtId="0">
      <sharedItems containsBlank="1" containsMixedTypes="1" containsNumber="1" containsInteger="1" minValue="0" maxValue="1"/>
    </cacheField>
    <cacheField name="Qualitative or Quantitative" numFmtId="0">
      <sharedItems containsBlank="1"/>
    </cacheField>
    <cacheField name="Yes if Quant" numFmtId="0">
      <sharedItems containsString="0" containsBlank="1" containsNumber="1" containsInteger="1" minValue="0" maxValue="1"/>
    </cacheField>
    <cacheField name="Dis Sex" numFmtId="0">
      <sharedItems containsBlank="1"/>
    </cacheField>
    <cacheField name="INDIC_Dis Sex" numFmtId="0">
      <sharedItems containsBlank="1" containsMixedTypes="1" containsNumber="1" containsInteger="1" minValue="0" maxValue="1"/>
    </cacheField>
    <cacheField name="Dis Age" numFmtId="0">
      <sharedItems containsBlank="1"/>
    </cacheField>
    <cacheField name="INDIC_Dis Age" numFmtId="0">
      <sharedItems containsBlank="1" containsMixedTypes="1" containsNumber="1" containsInteger="1" minValue="0" maxValue="1"/>
    </cacheField>
    <cacheField name="Dis Urb/Rural" numFmtId="0">
      <sharedItems containsBlank="1"/>
    </cacheField>
    <cacheField name="INDIC_Dis Urb/Rural" numFmtId="0">
      <sharedItems containsString="0" containsBlank="1" containsNumber="1" containsInteger="1" minValue="0" maxValue="1"/>
    </cacheField>
    <cacheField name="Cross-referenced w/ RAM" numFmtId="0">
      <sharedItems containsBlank="1"/>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9398151" createdVersion="6" refreshedVersion="6" minRefreshableVersion="3" recordCount="128" xr:uid="{AAF7D2C0-FEB3-4E12-A930-4A7808AC75D3}">
  <cacheSource type="worksheet">
    <worksheetSource ref="A1:Q1048576" sheet=" SURVIVE &amp; THRIVE"/>
  </cacheSource>
  <cacheFields count="17">
    <cacheField name="Year" numFmtId="0">
      <sharedItems containsBlank="1" containsMixedTypes="1" containsNumber="1" containsInteger="1" minValue="2013" maxValue="2019"/>
    </cacheField>
    <cacheField name="Area" numFmtId="0">
      <sharedItems containsBlank="1"/>
    </cacheField>
    <cacheField name="Goal/Outcome" numFmtId="0">
      <sharedItems containsBlank="1" count="13">
        <s v="Immunization"/>
        <s v="Nutrition"/>
        <s v="Maternal and Newborn Health"/>
        <s v="Child health"/>
        <s v="Treatment and care of children living with HIV"/>
        <s v="Mental health"/>
        <s v="HIV prevention"/>
        <s v="Early childhood development"/>
        <s v="WASH"/>
        <s v="Health"/>
        <s v="Disaster risk management"/>
        <m/>
        <s v="Adolescent health" u="1"/>
      </sharedItems>
    </cacheField>
    <cacheField name="Indicator" numFmtId="0">
      <sharedItems containsBlank="1" longText="1"/>
    </cacheField>
    <cacheField name="Data source" numFmtId="0">
      <sharedItems containsBlank="1"/>
    </cacheField>
    <cacheField name="UNICEF or other" numFmtId="0">
      <sharedItems containsBlank="1"/>
    </cacheField>
    <cacheField name="INDIC_UNICEForNot" numFmtId="0">
      <sharedItems containsString="0" containsBlank="1" containsNumber="1" containsInteger="1" minValue="0" maxValue="1"/>
    </cacheField>
    <cacheField name="Qualitative or Quantitative" numFmtId="0">
      <sharedItems containsBlank="1"/>
    </cacheField>
    <cacheField name="Yes if Quant" numFmtId="0">
      <sharedItems containsString="0" containsBlank="1" containsNumber="1" containsInteger="1" minValue="0" maxValue="1"/>
    </cacheField>
    <cacheField name="Dis Sex" numFmtId="0">
      <sharedItems containsBlank="1"/>
    </cacheField>
    <cacheField name="INDIC_Dis Sex" numFmtId="0">
      <sharedItems containsString="0" containsBlank="1" containsNumber="1" containsInteger="1" minValue="0" maxValue="1"/>
    </cacheField>
    <cacheField name="Dis Age" numFmtId="0">
      <sharedItems containsBlank="1"/>
    </cacheField>
    <cacheField name="INDIC_Dis Age" numFmtId="0">
      <sharedItems containsString="0" containsBlank="1" containsNumber="1" containsInteger="1" minValue="0" maxValue="1"/>
    </cacheField>
    <cacheField name="Dis Urb/Rural" numFmtId="0">
      <sharedItems containsBlank="1"/>
    </cacheField>
    <cacheField name="INDIC_Dis Urb/Rural" numFmtId="0">
      <sharedItems containsString="0" containsBlank="1" containsNumber="1" containsInteger="1" minValue="0" maxValue="1"/>
    </cacheField>
    <cacheField name="Cross-referenced w/ RAM" numFmtId="0">
      <sharedItems containsBlank="1" containsMixedTypes="1" containsNumber="1" containsInteger="1" minValue="2019" maxValue="2019"/>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9513889" createdVersion="6" refreshedVersion="6" minRefreshableVersion="3" recordCount="87" xr:uid="{FB7506C8-B400-4C12-BC2A-5841CC44A194}">
  <cacheSource type="worksheet">
    <worksheetSource ref="A1:Q88" sheet="PROTECTIVE ENVIRONMENT"/>
  </cacheSource>
  <cacheFields count="17">
    <cacheField name="Year" numFmtId="0">
      <sharedItems containsString="0" containsBlank="1" containsNumber="1" containsInteger="1" minValue="2014" maxValue="2019"/>
    </cacheField>
    <cacheField name="Area" numFmtId="0">
      <sharedItems containsBlank="1"/>
    </cacheField>
    <cacheField name="Goal/Outcome" numFmtId="0">
      <sharedItems count="15">
        <s v="Alternative Care"/>
        <s v="Child Labour"/>
        <s v="Social Protection"/>
        <s v="Juvenile Justice"/>
        <s v="Children with Disabilities"/>
        <s v="Refugee Children"/>
        <s v="Violence against children"/>
        <s v="Child protection"/>
        <s v="Birth registration"/>
        <s v="Migration"/>
        <s v="Positive parenting"/>
        <s v="Prevention and response services for violence against children"/>
        <s v="Access to justice"/>
        <s v="Child rights"/>
        <s v="Gender based violence"/>
      </sharedItems>
    </cacheField>
    <cacheField name="Indicator" numFmtId="0">
      <sharedItems longText="1"/>
    </cacheField>
    <cacheField name="Data source" numFmtId="0">
      <sharedItems longText="1"/>
    </cacheField>
    <cacheField name="UNICEF or other" numFmtId="0">
      <sharedItems longText="1"/>
    </cacheField>
    <cacheField name="INDIC_UNICEForNot" numFmtId="0">
      <sharedItems containsSemiMixedTypes="0" containsString="0" containsNumber="1" containsInteger="1" minValue="0" maxValue="1"/>
    </cacheField>
    <cacheField name="Qualitative or Quantitative" numFmtId="0">
      <sharedItems/>
    </cacheField>
    <cacheField name="Yes if Quant" numFmtId="0">
      <sharedItems containsSemiMixedTypes="0" containsString="0" containsNumber="1" containsInteger="1" minValue="0" maxValue="1"/>
    </cacheField>
    <cacheField name="Dis Sex" numFmtId="0">
      <sharedItems/>
    </cacheField>
    <cacheField name="INDIC_Dis Sex" numFmtId="0">
      <sharedItems containsSemiMixedTypes="0" containsString="0" containsNumber="1" containsInteger="1" minValue="0" maxValue="1"/>
    </cacheField>
    <cacheField name="Dis Age" numFmtId="0">
      <sharedItems/>
    </cacheField>
    <cacheField name="INDIC_Dis Age" numFmtId="0">
      <sharedItems containsSemiMixedTypes="0" containsString="0" containsNumber="1" containsInteger="1" minValue="0" maxValue="1"/>
    </cacheField>
    <cacheField name="Dis Urb/Rural" numFmtId="0">
      <sharedItems containsBlank="1"/>
    </cacheField>
    <cacheField name="INDIC_Dis Urb/Rural" numFmtId="0">
      <sharedItems containsSemiMixedTypes="0" containsString="0" containsNumber="1" containsInteger="1" minValue="0" maxValue="1"/>
    </cacheField>
    <cacheField name="Cross-referenced w/ RAM" numFmtId="0">
      <sharedItems containsBlank="1"/>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9629628" createdVersion="6" refreshedVersion="6" minRefreshableVersion="3" recordCount="62" xr:uid="{9C589ECB-4FAC-4B36-984A-E5F0D7A76574}">
  <cacheSource type="worksheet">
    <worksheetSource ref="A1:Q1048576" sheet="ADAP"/>
  </cacheSource>
  <cacheFields count="17">
    <cacheField name="Year" numFmtId="0">
      <sharedItems containsBlank="1" containsMixedTypes="1" containsNumber="1" containsInteger="1" minValue="2013" maxValue="2019"/>
    </cacheField>
    <cacheField name="Area" numFmtId="0">
      <sharedItems containsBlank="1"/>
    </cacheField>
    <cacheField name="Goal/Outcome" numFmtId="0">
      <sharedItems containsBlank="1" count="13">
        <s v="Adolescent participation"/>
        <s v="Adolescent education"/>
        <s v="School enrolment"/>
        <s v="Skills development"/>
        <s v="Learning outcomes"/>
        <s v="Adolescent health"/>
        <s v="Mental health"/>
        <s v="Child rights"/>
        <s v="Violence against children"/>
        <s v="Child Labour"/>
        <s v="Demography"/>
        <s v="Migration"/>
        <m/>
      </sharedItems>
    </cacheField>
    <cacheField name="Indicator" numFmtId="0">
      <sharedItems containsBlank="1" longText="1"/>
    </cacheField>
    <cacheField name="Data source" numFmtId="0">
      <sharedItems containsBlank="1"/>
    </cacheField>
    <cacheField name="UNICEF or other" numFmtId="0">
      <sharedItems containsBlank="1"/>
    </cacheField>
    <cacheField name="INDIC_UNICEForNot" numFmtId="0">
      <sharedItems containsBlank="1" containsMixedTypes="1" containsNumber="1" containsInteger="1" minValue="0" maxValue="1"/>
    </cacheField>
    <cacheField name="Qualitative or Quantitative" numFmtId="0">
      <sharedItems containsBlank="1" containsMixedTypes="1" containsNumber="1" containsInteger="1" minValue="57" maxValue="57"/>
    </cacheField>
    <cacheField name="Yes if Quant" numFmtId="0">
      <sharedItems containsString="0" containsBlank="1" containsNumber="1" containsInteger="1" minValue="0" maxValue="1"/>
    </cacheField>
    <cacheField name="Dis Sex" numFmtId="0">
      <sharedItems containsBlank="1"/>
    </cacheField>
    <cacheField name="INDIC_Dis Sex" numFmtId="0">
      <sharedItems containsString="0" containsBlank="1" containsNumber="1" containsInteger="1" minValue="0" maxValue="1"/>
    </cacheField>
    <cacheField name="Dis Age" numFmtId="0">
      <sharedItems containsBlank="1"/>
    </cacheField>
    <cacheField name="INDIC_Dis Age" numFmtId="0">
      <sharedItems containsString="0" containsBlank="1" containsNumber="1" containsInteger="1" minValue="0" maxValue="1"/>
    </cacheField>
    <cacheField name="Dis Urb/Rural" numFmtId="0">
      <sharedItems containsBlank="1"/>
    </cacheField>
    <cacheField name="INDIC_Dis Urb/Rural" numFmtId="0">
      <sharedItems containsString="0" containsBlank="1" containsNumber="1" containsInteger="1" minValue="0" maxValue="1"/>
    </cacheField>
    <cacheField name="Cross-referenced w/ RAM" numFmtId="0">
      <sharedItems containsBlank="1"/>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9629628" createdVersion="6" refreshedVersion="6" minRefreshableVersion="3" recordCount="72" xr:uid="{E8B69B6F-76F1-40EC-AEA1-D5CACCE53263}">
  <cacheSource type="worksheet">
    <worksheetSource ref="A1:Q1048576" sheet="CROSS-SECTORAL OTHER"/>
  </cacheSource>
  <cacheFields count="15">
    <cacheField name="Year" numFmtId="0">
      <sharedItems containsString="0" containsBlank="1" containsNumber="1" containsInteger="1" minValue="2011" maxValue="2019"/>
    </cacheField>
    <cacheField name="Area" numFmtId="0">
      <sharedItems containsBlank="1"/>
    </cacheField>
    <cacheField name="Goal/Oucome" numFmtId="0">
      <sharedItems containsBlank="1" count="15">
        <s v="Programming for at-scale results for children"/>
        <s v="Gender-responsive programming"/>
        <s v="Winning support for the cause of children from decision makers and the wider public"/>
        <s v="Develop and leverage resources and partnerships for children"/>
        <s v="Harnessing the power of business and markets for children"/>
        <s v="United Nations working together"/>
        <s v="Fostering innovations in programming and advocacy processes and practices"/>
        <s v="Humanitarian response"/>
        <s v="Social Protection"/>
        <s v="Natural Disasters"/>
        <s v="Demography"/>
        <s v="Economy"/>
        <s v="Migration"/>
        <s v="Poverty"/>
        <m/>
      </sharedItems>
    </cacheField>
    <cacheField name="Indicator" numFmtId="0">
      <sharedItems containsBlank="1" longText="1"/>
    </cacheField>
    <cacheField name="Data source" numFmtId="0">
      <sharedItems containsBlank="1" longText="1"/>
    </cacheField>
    <cacheField name="UNICEF or other" numFmtId="0">
      <sharedItems containsBlank="1" longText="1"/>
    </cacheField>
    <cacheField name="INDIC_UNICEForNot" numFmtId="0">
      <sharedItems containsString="0" containsBlank="1" containsNumber="1" containsInteger="1" minValue="0" maxValue="1"/>
    </cacheField>
    <cacheField name="Dis Sex" numFmtId="0">
      <sharedItems containsBlank="1"/>
    </cacheField>
    <cacheField name="INDIC_Dis Sex" numFmtId="0">
      <sharedItems containsString="0" containsBlank="1" containsNumber="1" containsInteger="1" minValue="0" maxValue="1"/>
    </cacheField>
    <cacheField name="Dis Age" numFmtId="0">
      <sharedItems containsBlank="1"/>
    </cacheField>
    <cacheField name="INDIC_Dis Age" numFmtId="0">
      <sharedItems containsString="0" containsBlank="1" containsNumber="1" containsInteger="1" minValue="0" maxValue="1"/>
    </cacheField>
    <cacheField name="Dis Urb/Rural" numFmtId="0">
      <sharedItems containsBlank="1"/>
    </cacheField>
    <cacheField name="INDIC_Dis Urb/Rural" numFmtId="0">
      <sharedItems containsString="0" containsBlank="1" containsNumber="1" containsInteger="1" minValue="0" maxValue="1"/>
    </cacheField>
    <cacheField name="Cross-referenced w/ RAM" numFmtId="0">
      <sharedItems containsBlank="1" containsMixedTypes="1" containsNumber="1" containsInteger="1" minValue="2018" maxValue="2019"/>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y McCarron" refreshedDate="44151.665479745374" createdVersion="6" refreshedVersion="6" minRefreshableVersion="3" recordCount="60" xr:uid="{F02B002F-397A-4467-BF80-4CAC2D0E624F}">
  <cacheSource type="worksheet">
    <worksheetSource ref="A1:Q61" sheet="ADAP"/>
  </cacheSource>
  <cacheFields count="17">
    <cacheField name="Year" numFmtId="0">
      <sharedItems containsBlank="1" containsMixedTypes="1" containsNumber="1" containsInteger="1" minValue="2013" maxValue="2019"/>
    </cacheField>
    <cacheField name="Area" numFmtId="0">
      <sharedItems containsBlank="1"/>
    </cacheField>
    <cacheField name="Goal/Outcome" numFmtId="0">
      <sharedItems count="12">
        <s v="Adolescent participation"/>
        <s v="Adolescent education"/>
        <s v="School enrolment"/>
        <s v="Skills development"/>
        <s v="Learning outcomes"/>
        <s v="Adolescent health"/>
        <s v="Mental health"/>
        <s v="Child rights"/>
        <s v="Violence against children"/>
        <s v="Child Labour"/>
        <s v="Demography"/>
        <s v="Migration"/>
      </sharedItems>
    </cacheField>
    <cacheField name="Indicator" numFmtId="0">
      <sharedItems longText="1"/>
    </cacheField>
    <cacheField name="Data source" numFmtId="0">
      <sharedItems/>
    </cacheField>
    <cacheField name="UNICEF or other" numFmtId="0">
      <sharedItems/>
    </cacheField>
    <cacheField name="INDIC_UNICEForNot" numFmtId="0">
      <sharedItems containsBlank="1" containsMixedTypes="1" containsNumber="1" containsInteger="1" minValue="0" maxValue="1"/>
    </cacheField>
    <cacheField name="Qualitative or Quantitative" numFmtId="0">
      <sharedItems/>
    </cacheField>
    <cacheField name="Yes if Quant" numFmtId="0">
      <sharedItems containsSemiMixedTypes="0" containsString="0" containsNumber="1" containsInteger="1" minValue="0" maxValue="1"/>
    </cacheField>
    <cacheField name="Dis Sex" numFmtId="0">
      <sharedItems/>
    </cacheField>
    <cacheField name="INDIC_Dis Sex" numFmtId="0">
      <sharedItems containsString="0" containsBlank="1" containsNumber="1" containsInteger="1" minValue="0" maxValue="1"/>
    </cacheField>
    <cacheField name="Dis Age" numFmtId="0">
      <sharedItems/>
    </cacheField>
    <cacheField name="INDIC_Dis Age" numFmtId="0">
      <sharedItems containsString="0" containsBlank="1" containsNumber="1" containsInteger="1" minValue="0" maxValue="1"/>
    </cacheField>
    <cacheField name="Dis Urb/Rural" numFmtId="0">
      <sharedItems/>
    </cacheField>
    <cacheField name="INDIC_Dis Urb/Rural" numFmtId="0">
      <sharedItems containsString="0" containsBlank="1" containsNumber="1" containsInteger="1" minValue="0" maxValue="1"/>
    </cacheField>
    <cacheField name="Cross-referenced w/ RAM" numFmtId="0">
      <sharedItems containsBlank="1"/>
    </cacheField>
    <cacheField name="Comment"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n v="2016"/>
    <s v="Child Protection"/>
    <x v="0"/>
    <s v="The number of children aged 0-4 residing in baby homes icreased by 25% from 245 in 2014 to 309 in 2015"/>
    <s v="COAR 2016"/>
    <s v="UNICEF"/>
    <n v="1"/>
    <s v="Quant"/>
    <n v="1"/>
    <s v="No"/>
    <n v="0"/>
    <s v="Yes"/>
    <n v="1"/>
    <s v="No"/>
    <n v="0"/>
    <s v="No RAM for 2016"/>
    <m/>
  </r>
  <r>
    <n v="2016"/>
    <m/>
    <x v="1"/>
    <s v="Children are expected to contribute to earning income to help families: 23.3% of children or 522,000 children aged 5-17 were working in 2013.  The survey found that 68.7% of girls aged 5–17 were involved in unpaid household services (household chores) compared with 55.8 % for boys of the same age. "/>
    <s v="COAR 2016 citing the 2012-2013 Child Labour Survey"/>
    <s v="UNICEF"/>
    <n v="1"/>
    <s v="Quant"/>
    <n v="1"/>
    <s v="No"/>
    <n v="0"/>
    <s v="Yes"/>
    <n v="1"/>
    <s v="No"/>
    <n v="0"/>
    <s v="No RAM for 2016"/>
    <m/>
  </r>
  <r>
    <n v="2016"/>
    <m/>
    <x v="2"/>
    <s v="In 2016, 25,178 childern received a disability pension"/>
    <s v="COAR 2016"/>
    <s v="UNICEF"/>
    <n v="1"/>
    <s v="Quant"/>
    <n v="1"/>
    <s v="No"/>
    <n v="0"/>
    <s v="No"/>
    <n v="0"/>
    <s v="No"/>
    <n v="0"/>
    <s v="No RAM for 2016"/>
    <s v="This figure only covers children with disabilities who are registered and are therefore eligible for state support"/>
  </r>
  <r>
    <n v="2017"/>
    <m/>
    <x v="3"/>
    <s v="10 new judge master trainers and 10 new police master trainers (3 women and 17 men) were trained on child-friendly law enforcement and justice"/>
    <s v="COAR 2017"/>
    <s v="UNICEF"/>
    <n v="1"/>
    <s v="Quant"/>
    <n v="1"/>
    <s v="Yes"/>
    <n v="1"/>
    <s v="Does not apply"/>
    <n v="0"/>
    <s v="No"/>
    <n v="0"/>
    <s v="No RAM for 2017"/>
    <s v="Many of these children live in border areas adjacent to Kyrgystan and are of diverse ethnic backgrounds."/>
  </r>
  <r>
    <n v="2017"/>
    <m/>
    <x v="3"/>
    <s v="20 new prosecutors (3 women and 17 men) enhanced their capacities on justice for children and are now better equipped to deliver child-friendly justice. "/>
    <s v="COAR 2017"/>
    <s v="UNICEF"/>
    <n v="1"/>
    <s v="Quant"/>
    <n v="1"/>
    <s v="Yes"/>
    <n v="1"/>
    <s v="Does not apply"/>
    <n v="0"/>
    <s v="No"/>
    <n v="0"/>
    <s v="No RAM for 2017"/>
    <m/>
  </r>
  <r>
    <n v="2017"/>
    <m/>
    <x v="3"/>
    <s v="Under a partnership between UNICEF and the Union of Lawyers of Tajikistan, 18_x000a_practicing lawyers (4 women and 14 men) were capacitated in the area of child rights protection"/>
    <s v="COAR 2017"/>
    <s v="UNICEF"/>
    <n v="1"/>
    <s v="Quant"/>
    <n v="1"/>
    <s v="Yes"/>
    <n v="1"/>
    <s v="Does not apply"/>
    <n v="0"/>
    <s v="No"/>
    <n v="0"/>
    <s v="No RAM for 2017"/>
    <m/>
  </r>
  <r>
    <n v="2017"/>
    <m/>
    <x v="3"/>
    <s v="UNICEF supported the Ministry of Justice to deliver a three-day, tailor-made orientation on child rights and child protection to 11 mid-level officials (four women and seven men) from various ministries. "/>
    <s v="COAR 2017"/>
    <s v="UNICEF"/>
    <n v="1"/>
    <s v="Qual"/>
    <n v="0"/>
    <s v="Yes"/>
    <n v="1"/>
    <s v="Does not apply"/>
    <n v="0"/>
    <s v="No"/>
    <n v="0"/>
    <s v="No RAM for 2017"/>
    <m/>
  </r>
  <r>
    <n v="2017"/>
    <m/>
    <x v="3"/>
    <s v="A total of 143 children (29 girls and 114 boys) who had committed minor offences were diverted from the criminal justice system to six district centres for additional education and one rehabilitation centre in Sughd region between January and November. "/>
    <s v="COAR 2017"/>
    <s v="UNICEF"/>
    <n v="1"/>
    <s v="Quant"/>
    <n v="1"/>
    <s v="Yes"/>
    <n v="1"/>
    <s v="No"/>
    <n v="0"/>
    <s v="No"/>
    <n v="0"/>
    <s v="No RAM for 2017"/>
    <m/>
  </r>
  <r>
    <n v="2017"/>
    <m/>
    <x v="3"/>
    <s v="24 professionals (para-social workers, centre for additional education directors and child rights units officers (15 women and 9 men) increased their knowledge on social work and children in conflict with the law."/>
    <s v="COAR 2017"/>
    <s v="UNICEF"/>
    <n v="1"/>
    <s v="Quant"/>
    <n v="1"/>
    <s v="Yes"/>
    <n v="1"/>
    <s v="Does not apply"/>
    <n v="0"/>
    <s v="No"/>
    <n v="0"/>
    <s v="No RAM for 2017"/>
    <m/>
  </r>
  <r>
    <n v="2018"/>
    <m/>
    <x v="3"/>
    <s v="60 newly-appointed judges and 20 prosecutors gained acumen in child justice and child psychology. To ensure training institutions of law enforcement agencies have in-house capacity to carry out training on justice for children, 10 judges, 10 police officers and five prosecutors were trained as master trainers."/>
    <s v="COAR 2018"/>
    <s v="UNICEF"/>
    <n v="1"/>
    <s v="Quant"/>
    <n v="1"/>
    <s v="No"/>
    <n v="0"/>
    <s v="No"/>
    <n v="0"/>
    <s v="No"/>
    <n v="0"/>
    <m/>
    <s v="UNICEF Tajikistan supported the Supreme Court Training Centre, the General Prosecutor’s Training Institute and the Ministry of Internal Affairs to strengthen capacity and increase the number of professionals equipped with the knowledge and skills to deliver child-friendly justice to children. "/>
  </r>
  <r>
    <n v="2018"/>
    <m/>
    <x v="3"/>
    <s v="106 children (18 girls and 88 boys) in conflict with the law or with behavioural difficulties benefitted from rehabilitation services in five districts of Sughd region."/>
    <s v="COAR 2018"/>
    <s v="UNICEF"/>
    <n v="1"/>
    <s v="Quant"/>
    <n v="1"/>
    <s v="Yes"/>
    <n v="1"/>
    <s v="No"/>
    <n v="0"/>
    <s v="Yes"/>
    <n v="1"/>
    <s v="Yes"/>
    <s v="UNICEF Tajikistan supported: case workers, who made a total of 289 household visits to monitor the effective rehabilitation of these children; 20 para-social workers in centres for additional education; and two child-rights units officers in learning better case management"/>
  </r>
  <r>
    <m/>
    <m/>
    <x v="3"/>
    <s v="Number of children in contact with the law provided with protection services including free legal aid: 106 in 2018"/>
    <s v="RAM 2018"/>
    <s v="UNICEF"/>
    <n v="1"/>
    <s v="Quant"/>
    <n v="1"/>
    <s v="No"/>
    <n v="0"/>
    <s v="No"/>
    <n v="0"/>
    <s v="No"/>
    <n v="0"/>
    <s v="Yes"/>
    <s v="Target is 200 by 2020"/>
  </r>
  <r>
    <n v="2018"/>
    <m/>
    <x v="0"/>
    <s v="Number of children 0-17 yrs living in residential care: 10,061 in 2016"/>
    <s v="RAM 2018"/>
    <s v="UNICEF"/>
    <n v="1"/>
    <s v="Quant"/>
    <n v="1"/>
    <s v="No"/>
    <n v="0"/>
    <s v="No"/>
    <n v="0"/>
    <s v="No"/>
    <n v="0"/>
    <s v="Yes"/>
    <s v="Target is 9,500 in 2019"/>
  </r>
  <r>
    <m/>
    <m/>
    <x v="0"/>
    <s v="Percent distribution of children in formal care by type of care : 84% in residential care, 16% in family-type care (in 2013)"/>
    <s v="RAM 2018"/>
    <s v="UNICEF"/>
    <n v="1"/>
    <s v="Quant"/>
    <n v="1"/>
    <s v="No"/>
    <n v="0"/>
    <s v="No"/>
    <n v="0"/>
    <s v="No"/>
    <n v="0"/>
    <s v="Yes"/>
    <s v="Target is 77% and 33% by 2020"/>
  </r>
  <r>
    <m/>
    <m/>
    <x v="0"/>
    <s v="Number of Children with Disabilities in residential care : 2,493 in 2013"/>
    <s v="RAM 2018"/>
    <s v="UNICEF"/>
    <n v="1"/>
    <s v="Quant"/>
    <n v="1"/>
    <s v="Yes"/>
    <n v="1"/>
    <s v="No"/>
    <n v="0"/>
    <s v="No"/>
    <n v="0"/>
    <s v="Yes"/>
    <s v="target is 1,653 by 2020"/>
  </r>
  <r>
    <m/>
    <m/>
    <x v="0"/>
    <s v="number of children under 4 years old receiving family alternative care: 8 in 2013"/>
    <s v="RAM 2018"/>
    <s v="UNICEF"/>
    <n v="1"/>
    <s v="Quant"/>
    <n v="1"/>
    <s v="Yes"/>
    <n v="1"/>
    <s v="Yes"/>
    <n v="1"/>
    <s v="No"/>
    <n v="0"/>
    <s v="Yes"/>
    <s v="Target is 70 by 2020"/>
  </r>
  <r>
    <m/>
    <m/>
    <x v="0"/>
    <s v="Number of children in conflict with the law diverted to alternative community based support during the year: 99 in 2013"/>
    <s v="RAM 2018"/>
    <s v="UNICEF"/>
    <n v="1"/>
    <s v="Quant"/>
    <n v="1"/>
    <s v="No"/>
    <n v="0"/>
    <s v="No"/>
    <n v="0"/>
    <s v="No"/>
    <n v="0"/>
    <s v="Yes"/>
    <s v="Target is 200 by 2020"/>
  </r>
  <r>
    <m/>
    <m/>
    <x v="0"/>
    <s v="Percentage of children affected by emergencies who receive social and child protection support : 50% in 2015"/>
    <s v="RAM 2018"/>
    <s v="UNICEF"/>
    <n v="1"/>
    <s v="Quant"/>
    <n v="1"/>
    <s v="Yes"/>
    <n v="1"/>
    <s v="No"/>
    <n v="0"/>
    <s v="No"/>
    <n v="0"/>
    <s v="Yes"/>
    <s v="Target is &gt;60% by 2020"/>
  </r>
  <r>
    <n v="2018"/>
    <m/>
    <x v="0"/>
    <s v="With UNICEF Tajikistan technical guidance and funding, the Ombudsman for Child Rights team monitored child rights in 11 residential child care institutions, including boarding schools and institutions for children with disabilities, as well as secondary schools located in various parts of the country servicing 3,188 children. "/>
    <s v="COAR 2018"/>
    <s v="UNICEF"/>
    <n v="1"/>
    <s v="Qual"/>
    <n v="0"/>
    <s v="No"/>
    <n v="0"/>
    <s v="No"/>
    <n v="0"/>
    <s v="No"/>
    <n v="0"/>
    <m/>
    <m/>
  </r>
  <r>
    <m/>
    <m/>
    <x v="4"/>
    <s v="Number of Children with disabilities receiving community based care service during the year: 1,999 in 2017"/>
    <s v="RAM 2018"/>
    <s v="UNICEF"/>
    <n v="1"/>
    <s v="Quant"/>
    <n v="1"/>
    <s v="No"/>
    <n v="0"/>
    <s v="No"/>
    <n v="0"/>
    <s v="No"/>
    <n v="0"/>
    <s v="Yes"/>
    <s v="Target is 1,000 by 2020"/>
  </r>
  <r>
    <m/>
    <m/>
    <x v="4"/>
    <s v="Number of children with disabilities recieving social pensions (UNDAF indicator) : 25,129 in 2017"/>
    <s v="RAM 2018"/>
    <s v="UNICEF"/>
    <n v="1"/>
    <s v="Quant"/>
    <n v="1"/>
    <s v="No"/>
    <n v="0"/>
    <s v="No"/>
    <n v="0"/>
    <s v="No"/>
    <n v="0"/>
    <s v="Yes"/>
    <s v="Target is 35,000 by 2020"/>
  </r>
  <r>
    <m/>
    <m/>
    <x v="4"/>
    <s v="Percentage of planned state budget expenditure on social protection : 15.7% in 2017"/>
    <s v="RAM 2018"/>
    <s v="UNICEF"/>
    <n v="1"/>
    <s v="Qual"/>
    <n v="0"/>
    <s v="No"/>
    <n v="0"/>
    <s v="No"/>
    <n v="0"/>
    <s v="No"/>
    <n v="0"/>
    <s v="Yes"/>
    <s v="Target is 22% by 2020"/>
  </r>
  <r>
    <n v="2018"/>
    <m/>
    <x v="4"/>
    <s v="In 10 jamoats of Rasht district, 121 children with disabilities (62 girls/59 boys) received_x000a_community-based rehabilitation assistance. Of the children, four girls and three boys were enrolled in school with UNICEF support. "/>
    <s v="COAR 2018"/>
    <s v="UNICEF"/>
    <n v="1"/>
    <s v="Quant"/>
    <n v="1"/>
    <s v="Yes"/>
    <n v="1"/>
    <s v="No"/>
    <n v="0"/>
    <s v="Yes"/>
    <n v="1"/>
    <m/>
    <m/>
  </r>
  <r>
    <n v="2018"/>
    <m/>
    <x v="5"/>
    <s v="UNICEF assisted 13 child returnees (nine girls), six from Iraq and seven from Turkey."/>
    <s v="COAR 2018"/>
    <s v="UNICEF"/>
    <n v="1"/>
    <s v="Quant"/>
    <n v="1"/>
    <s v="Yes"/>
    <n v="1"/>
    <s v="No"/>
    <n v="0"/>
    <s v="No"/>
    <n v="0"/>
    <m/>
    <s v="The parents of the latter children had attempted to cross the Turkey and Syria border and were deported to Tajikistan where some received long-term prison sentences. The children received medical check-ups, home tutoring, enrolment in pre-primary and primary school, one-time cash assistance for each child, advice and assistance in accessing birth certificates. "/>
  </r>
  <r>
    <n v="2019"/>
    <m/>
    <x v="0"/>
    <s v="Two of four Baby Homes already converted into FCSCs which provided new type of services for 465 children, where 291 children under four evaded placement in residential care."/>
    <s v="COAR 2019"/>
    <s v="UNICEF"/>
    <n v="1"/>
    <s v="Quant"/>
    <n v="1"/>
    <s v="Does not apply"/>
    <n v="0"/>
    <s v="Does not apply"/>
    <n v="0"/>
    <s v="No"/>
    <n v="0"/>
    <m/>
    <m/>
  </r>
  <r>
    <m/>
    <m/>
    <x v="0"/>
    <s v="8818 children 0-17 years are living in residential care"/>
    <s v="RAM 2019"/>
    <s v="UNICEF"/>
    <n v="1"/>
    <s v="Quant"/>
    <n v="1"/>
    <s v="No"/>
    <n v="0"/>
    <s v="No"/>
    <n v="0"/>
    <s v="No"/>
    <n v="0"/>
    <s v="Yes"/>
    <s v="Target is 9.500. Target reached as numbers decreased from 10,061 in 2016 to 8818 in 2019"/>
  </r>
  <r>
    <m/>
    <m/>
    <x v="0"/>
    <s v="3,110 CWD are living in residential care"/>
    <s v="RAM 2019"/>
    <s v="UNICEF"/>
    <n v="1"/>
    <s v="Quant"/>
    <n v="1"/>
    <s v="No"/>
    <n v="0"/>
    <s v="No"/>
    <n v="0"/>
    <s v="No"/>
    <n v="0"/>
    <s v="Yes"/>
    <s v="Target for 2020 is 1,653"/>
  </r>
  <r>
    <n v="2019"/>
    <m/>
    <x v="0"/>
    <s v="In 2019, the number of children in_x000a_residential childcare decreased by 13 per cent and number of children in family care (including guardianship, foster care and adoption) remained stable"/>
    <s v="COAR 2019"/>
    <s v="UNICEF"/>
    <n v="1"/>
    <s v="Quant"/>
    <n v="1"/>
    <s v="No"/>
    <n v="0"/>
    <s v="No"/>
    <n v="0"/>
    <s v="No"/>
    <n v="0"/>
    <s v="Yes"/>
    <m/>
  </r>
  <r>
    <m/>
    <m/>
    <x v="4"/>
    <s v="1,999 children with disabilities received community based care services in 2019"/>
    <s v="RAM 2019"/>
    <s v="UNICEF"/>
    <n v="1"/>
    <s v="Quant"/>
    <n v="1"/>
    <s v="No"/>
    <n v="0"/>
    <s v="No"/>
    <n v="0"/>
    <s v="No"/>
    <n v="0"/>
    <s v="Yes"/>
    <m/>
  </r>
  <r>
    <m/>
    <m/>
    <x v="4"/>
    <s v="7,000 local officials and community members including youth, adolescents, men and women with/without disabilities were sensitised on social inclusion, with focus on children and women with disabilities"/>
    <s v="RAM 2019"/>
    <s v="UNICEF"/>
    <n v="1"/>
    <s v="Quant"/>
    <n v="1"/>
    <s v="No"/>
    <n v="0"/>
    <s v="No"/>
    <n v="0"/>
    <s v="No"/>
    <n v="0"/>
    <s v="Yes"/>
    <m/>
  </r>
  <r>
    <m/>
    <m/>
    <x v="4"/>
    <s v="Community-based rehabilitation model piloted in Rasht district benefitted over 100 children with disabilities."/>
    <s v="RAM 2019"/>
    <s v="UNICEF"/>
    <n v="1"/>
    <s v="Quant"/>
    <n v="1"/>
    <s v="No"/>
    <n v="0"/>
    <s v="No"/>
    <n v="0"/>
    <s v="Yes"/>
    <n v="1"/>
    <s v="Yes"/>
    <m/>
  </r>
  <r>
    <m/>
    <m/>
    <x v="6"/>
    <s v="16.4% of parents consider physical punishment of their children acceptable under given circumstances"/>
    <s v="RAM 2019"/>
    <s v="UNICEF "/>
    <n v="1"/>
    <s v="Quant"/>
    <n v="1"/>
    <s v="No"/>
    <n v="0"/>
    <s v="No"/>
    <n v="0"/>
    <s v="No"/>
    <n v="0"/>
    <s v="Yes"/>
    <m/>
  </r>
  <r>
    <m/>
    <m/>
    <x v="7"/>
    <s v="143 children in conflict with the law were diverted to alternative community based support during the year"/>
    <s v="RAM 2019"/>
    <s v="UNICEF"/>
    <n v="1"/>
    <s v="Quant"/>
    <n v="1"/>
    <s v="No"/>
    <n v="0"/>
    <s v="No"/>
    <n v="0"/>
    <s v="No"/>
    <n v="0"/>
    <s v="Yes"/>
    <m/>
  </r>
  <r>
    <n v="2019"/>
    <m/>
    <x v="7"/>
    <s v="Over 439 vulnerable children (201 girls and 238 boys) were identified through Referral and Response Mechanism (LRRM) piloted in two cities. Around 180 cases of children and families were discussed during monthly LRRM meetings and children were referred to relevant services. "/>
    <s v="COAR 2019"/>
    <s v="UNICEF"/>
    <n v="1"/>
    <s v="Quant"/>
    <n v="1"/>
    <s v="Yes"/>
    <n v="1"/>
    <s v="No"/>
    <n v="0"/>
    <s v="Yes"/>
    <n v="1"/>
    <s v="Yes"/>
    <s v="Fully-functional LRRM contributed to increased coverage of vulnerable children to address their individual needs - from four per cent in 2018 to 103.5 per cent (528 children) in targeted districts in 2019. The piloting districts were the localities of Kulob and Levakant. "/>
  </r>
  <r>
    <m/>
    <m/>
    <x v="8"/>
    <s v="109 children were referred through the LRRM to the civil registry office to obtain birth certificates"/>
    <s v="RAM 2019"/>
    <s v="UNICEF"/>
    <n v="1"/>
    <s v="Quant"/>
    <n v="1"/>
    <s v="No"/>
    <n v="0"/>
    <s v="No"/>
    <n v="0"/>
    <s v="Yes"/>
    <n v="1"/>
    <s v="Yes"/>
    <m/>
  </r>
  <r>
    <m/>
    <m/>
    <x v="2"/>
    <s v="34 children received support through the LRRM to get access to social benefits/allowances and alimony."/>
    <s v="RAM 2019"/>
    <s v="UNICEF"/>
    <n v="1"/>
    <s v="Quant"/>
    <n v="1"/>
    <s v="No"/>
    <n v="0"/>
    <s v="No"/>
    <n v="0"/>
    <s v="Yes"/>
    <n v="1"/>
    <s v="Yes"/>
    <m/>
  </r>
  <r>
    <m/>
    <m/>
    <x v="8"/>
    <s v=" Over 2,400 children obtained birth certificates which is only about 5% of the estimated number of children that_x000a_may be at risk of statelessness or with undetermined nationality who require further support"/>
    <s v="RAM 2019"/>
    <s v="UNICEF"/>
    <n v="1"/>
    <s v="Quant"/>
    <n v="1"/>
    <s v="No"/>
    <n v="0"/>
    <s v="No"/>
    <n v="0"/>
    <s v="No"/>
    <n v="0"/>
    <s v="Yes"/>
    <m/>
  </r>
  <r>
    <m/>
    <m/>
    <x v="2"/>
    <s v="UNICEF supported MOHSPP to transform Social Assistance at Home Unit (SAHUs) into the Centres for Social Services Provision (CSSP) with a series of capacity building sessions for 92 para-social workers, school teachers, nurses and other local-level duty bearers in 6 districts"/>
    <s v="RAM 2019"/>
    <s v="UNICEF"/>
    <n v="1"/>
    <s v="Quant"/>
    <n v="1"/>
    <s v="Does not apply"/>
    <n v="0"/>
    <s v="Does not apply"/>
    <n v="0"/>
    <s v="Yes"/>
    <n v="1"/>
    <s v="Yes"/>
    <m/>
  </r>
  <r>
    <m/>
    <m/>
    <x v="2"/>
    <s v="90 community workers, school teachers, para-social workers, nurses and caregivers were equipped with better understanding of child development and tools for positive parenting. "/>
    <s v="RAM 2019"/>
    <s v="UNICEF"/>
    <n v="1"/>
    <s v="Quant"/>
    <n v="1"/>
    <s v="No"/>
    <n v="0"/>
    <s v="Does not apply"/>
    <n v="0"/>
    <s v="No"/>
    <n v="0"/>
    <s v="Yes"/>
    <m/>
  </r>
  <r>
    <m/>
    <m/>
    <x v="9"/>
    <s v="UNICEF supported over 3,500 children affected by migration to access social welfare services in 14 districts"/>
    <s v="RAM 2019"/>
    <s v="UNICEF"/>
    <n v="1"/>
    <s v="Quant"/>
    <n v="1"/>
    <s v="No"/>
    <n v="0"/>
    <s v="No"/>
    <n v="0"/>
    <s v="Yes"/>
    <n v="1"/>
    <s v="Yes"/>
    <m/>
  </r>
  <r>
    <m/>
    <m/>
    <x v="3"/>
    <s v="115 justice professionals and law enforcement officials were trained on J4C"/>
    <s v="RAM 2019"/>
    <s v="UNICEF"/>
    <n v="1"/>
    <s v="Quant"/>
    <n v="1"/>
    <s v="No"/>
    <n v="0"/>
    <s v="Does not apply"/>
    <n v="0"/>
    <s v="No"/>
    <n v="0"/>
    <s v="Yes"/>
    <m/>
  </r>
  <r>
    <m/>
    <m/>
    <x v="3"/>
    <s v="To increase the number of professionals equipped to deliver child-friendly justice, 60 newly appointed judges gained knowledge and skills on justice for children and child psychology. 10 judges, 10 police officers and 10 defence lawyers qualified as Master Trainers."/>
    <s v="RAM 2019"/>
    <s v="UNICEF"/>
    <n v="1"/>
    <s v="Quant"/>
    <n v="1"/>
    <s v="No"/>
    <n v="0"/>
    <s v="Does not apply"/>
    <n v="0"/>
    <s v="No"/>
    <n v="0"/>
    <s v="Yes"/>
    <m/>
  </r>
  <r>
    <m/>
    <m/>
    <x v="3"/>
    <s v="Out of 37 cases of offences committed by children and handled by trained judges, 2 cases were charged with deprivation of liberty, the rest - with alternatives to detention measures. 41 cases involving child witnesses and 27 child victims were_x000a_handled in a child-friendly manner in Sughd only."/>
    <s v="RAM 2019"/>
    <s v="UNICEF"/>
    <n v="1"/>
    <s v="Quant"/>
    <n v="1"/>
    <s v="No"/>
    <n v="0"/>
    <s v="No"/>
    <n v="0"/>
    <s v="Yes"/>
    <n v="1"/>
    <s v="Yes"/>
    <s v=" Data at the country level is very limited: 70 children treated in child-friendly manner: children were treated without psychological pressure of being in the court-room whereas children victims and witnesses felt safer without meeting perpetrator during the proceeding and avoiding revictimization. "/>
  </r>
  <r>
    <m/>
    <m/>
    <x v="3"/>
    <s v=" 46 cases of children in conflict with the law, 9 cases of child victims handled by the Child rights units (CRU). 84 children in conflict with the law or with behavioural difficulties benefitted from rehabilitation services"/>
    <s v="RAM 2019"/>
    <s v="UNICEF"/>
    <n v="1"/>
    <s v="Quant"/>
    <n v="1"/>
    <s v="No"/>
    <n v="0"/>
    <s v="No"/>
    <n v="0"/>
    <s v="No"/>
    <n v="0"/>
    <s v="Yes"/>
    <m/>
  </r>
  <r>
    <m/>
    <m/>
    <x v="3"/>
    <s v="84 children were diverted from criminal and administrative justice "/>
    <s v="RAM 2019"/>
    <s v="UNICEF"/>
    <n v="1"/>
    <s v="Quant"/>
    <n v="1"/>
    <s v="No"/>
    <n v="0"/>
    <s v="No"/>
    <n v="0"/>
    <s v="No"/>
    <n v="0"/>
    <s v="Yes"/>
    <m/>
  </r>
  <r>
    <m/>
    <m/>
    <x v="10"/>
    <s v=" “Stepping Stones” workshops for 90 target families (347 family members) and 90 children in six pilot communities (Jamoats) of B. Gafurov and Rudaky districts and Penjikent city were conducted."/>
    <s v="RAM 2019"/>
    <s v="UNICEF"/>
    <n v="1"/>
    <s v="Quant"/>
    <n v="1"/>
    <s v="No"/>
    <n v="0"/>
    <s v="No"/>
    <n v="0"/>
    <s v="Yes"/>
    <n v="1"/>
    <s v="Yes"/>
    <s v="Stepping Stones workshops  help selected families to establish safe relationships among all members, as a way of preventing violence against children. Changes in adults’ behavior towards VAC after participation in a series of workshops on Positive Parenting "/>
  </r>
  <r>
    <n v="2019"/>
    <m/>
    <x v="11"/>
    <s v="Core prevention and response interventions addressing violence against children through UNICEF-supported programmes: number of mothers, fathers and caregivers reached through parenting programmes"/>
    <s v="SMQ 2019 Protection from Violence and Exploitation"/>
    <s v="UNICEF"/>
    <n v="1"/>
    <s v="Quant"/>
    <n v="1"/>
    <s v="No"/>
    <n v="0"/>
    <s v="No"/>
    <n v="0"/>
    <s v="No"/>
    <n v="0"/>
    <m/>
    <s v="Total number of the parents and caregivers reached through positive parenting interventions: 1994. Mothers, fathers and caregivers of children under 5: 1557 - no disaggregation is available"/>
  </r>
  <r>
    <n v="2019"/>
    <m/>
    <x v="11"/>
    <s v="Core prevention and response interventions addressing violence against children through UNICEF-supported programmes: number of girls and boys who have experienced violence reached by UNICEF-suported health, social work or justice/law enforcement services"/>
    <s v="SMQ 2019 Protection from Violence and Exploitation"/>
    <s v="UNICEF"/>
    <n v="1"/>
    <s v="Qual"/>
    <n v="0"/>
    <s v="No"/>
    <n v="0"/>
    <s v="No"/>
    <n v="0"/>
    <s v="No"/>
    <n v="0"/>
    <m/>
    <s v="Total 27 victims handled by the capacitated judges only in Northern part of Tajikistan (Soghd region). The total number of victims who faced formal justice procedures in Soghd region is 32. By the amendments introduced to the Law On Order and Conditions of Custody every year up to 700 children who fall into pre-trial detention will be protected from risk of abuse from adult detainees, approx. 40 children p.a sent to_x000a_boys colony won't be in solitary confinement while serving sentence. No age breakdown available"/>
  </r>
  <r>
    <n v="2019"/>
    <m/>
    <x v="11"/>
    <s v="Number of children reached by UNICEF supported social work/social services"/>
    <s v="SMQ 2019 Protection from Violence and Exploitation"/>
    <s v="UNICEF"/>
    <n v="1"/>
    <s v="Quant"/>
    <n v="1"/>
    <s v="Yes"/>
    <n v="1"/>
    <s v="No"/>
    <n v="0"/>
    <s v="No"/>
    <n v="0"/>
    <m/>
    <s v="84 (13 girls and 71 boys). Children that were diverted to Juvenile Support Services in Northern part of Tajikistan. 429 affected by migration (214 girls) recfeived individual services. "/>
  </r>
  <r>
    <n v="2019"/>
    <m/>
    <x v="11"/>
    <s v="Number of children reached by UNICEF supported justice/law enforcement services"/>
    <s v="SMQ 2019 Protection from Violence and Exploitation"/>
    <s v="UNICEF"/>
    <n v="1"/>
    <s v="Quant"/>
    <n v="1"/>
    <s v="No"/>
    <n v="0"/>
    <s v="No"/>
    <n v="0"/>
    <s v="No"/>
    <n v="0"/>
    <m/>
    <s v="175 children were handled by trained judges in 7 technically equipped child friendly courtrooms (across the country), protecting child victims and witnesses from contact with prepetrators."/>
  </r>
  <r>
    <n v="2019"/>
    <m/>
    <x v="11"/>
    <s v="Data availability on number of girls and boys reported as victims of violence to child welfare services during a 12-month period"/>
    <s v="SMQ 2019 Protection from Violence and Exploitation"/>
    <s v="UNICEF"/>
    <n v="1"/>
    <s v="Qual"/>
    <n v="0"/>
    <s v="No"/>
    <n v="0"/>
    <s v="No"/>
    <n v="0"/>
    <s v="No"/>
    <n v="0"/>
    <m/>
    <s v="Disaggregation is available only by Type of violence"/>
  </r>
  <r>
    <n v="2019"/>
    <m/>
    <x v="11"/>
    <s v="Data availability on number of cases of violence against girls and boys aged 0-17 years reported to police during a 12-month period"/>
    <s v="SMQ 2019 Protection from Violence and Exploitation"/>
    <s v="UNICEF"/>
    <n v="1"/>
    <s v="Qual"/>
    <n v="0"/>
    <s v="No"/>
    <n v="0"/>
    <s v="No"/>
    <n v="0"/>
    <s v="No"/>
    <n v="0"/>
    <m/>
    <s v="Data tracked and reported at national level but disaggregation is available only by Type of violence"/>
  </r>
  <r>
    <n v="2019"/>
    <m/>
    <x v="11"/>
    <s v="Data availability on number of criminal convictions of violence against girls and boys aged 0-17 during a 12-month period"/>
    <s v="SMQ 2019 Protection from Violence and Exploitation"/>
    <s v="UNICEF"/>
    <n v="1"/>
    <s v="Qual"/>
    <n v="0"/>
    <s v="No"/>
    <n v="0"/>
    <s v="No"/>
    <n v="0"/>
    <s v="No"/>
    <n v="0"/>
    <m/>
    <s v="Data tracked and reported at national level but disaggregation is available only by Type of violence"/>
  </r>
  <r>
    <n v="2019"/>
    <m/>
    <x v="11"/>
    <s v="Quality assurance system in place for social services work"/>
    <s v="SMQ 2019 Protection from Violence and Exploitation"/>
    <s v="UNICEF"/>
    <n v="1"/>
    <s v="Qual"/>
    <n v="0"/>
    <s v="does not apply to indicator"/>
    <n v="0"/>
    <s v="does not apply to indicator"/>
    <n v="0"/>
    <s v="does not apply to indicator"/>
    <n v="0"/>
    <m/>
    <s v="The country has 2 normative documents defining functions (roles and responsiblities, work procedures/SOPs) for social service workers at the national level, this framework is finalised and in use. The country has no formal system of supervision and support to the social service workforce but a system has been developed and is in the late draft stage, however implementation has not yet started. The country has no system for licensing or accreditation of social work. in 2017 MOHSP endoreced a Regulation to validate the qualifications and competencies of the staff working in the social protection sector. The regulation foresees the introduction of three levels or categories of social workers (with the higher, first and second categories). Based on the education background, working experience and results of the validation, social workers can be promoted to another level. "/>
  </r>
  <r>
    <n v="2019"/>
    <m/>
    <x v="11"/>
    <s v="Number of social services workers in the country"/>
    <s v="SMQ 2019 Protection from Violence and Exploitation"/>
    <s v="UNICEF"/>
    <n v="1"/>
    <s v="Quant"/>
    <n v="1"/>
    <s v="No"/>
    <n v="0"/>
    <s v="No"/>
    <n v="0"/>
    <s v="No"/>
    <n v="0"/>
    <m/>
    <s v="1,973 staff is engaged in social services provision, from them 1, 276 are social workers."/>
  </r>
  <r>
    <n v="2019"/>
    <m/>
    <x v="11"/>
    <s v="Number of social services workers certified to provide child protection services based on the most recent data available"/>
    <s v="SMQ 2019 Protection from Violence and Exploitation"/>
    <s v="UNICEF"/>
    <n v="1"/>
    <s v="Quant"/>
    <n v="1"/>
    <s v="No"/>
    <n v="0"/>
    <s v="No"/>
    <n v="0"/>
    <s v="No"/>
    <n v="0"/>
    <m/>
    <s v="68 Child Rights Units Officers (officially called Guardianship Secretaries) have the mandate on child protection service provision, but they are not qualified social workers. There is no certification system for social services workers to provide child protection services."/>
  </r>
  <r>
    <n v="2019"/>
    <m/>
    <x v="11"/>
    <s v="Legislative and policy framework to eliminate the worst forms of child labour"/>
    <s v="SMQ 2019 Protection from Violence and Exploitation"/>
    <s v="UNICEF"/>
    <n v="1"/>
    <s v="Qual"/>
    <n v="0"/>
    <s v="does not apply to indicator"/>
    <n v="0"/>
    <s v="does not apply to indicator"/>
    <n v="0"/>
    <s v="does not apply to indicator"/>
    <n v="0"/>
    <m/>
    <s v="i) The country has ratified the CRC_x000a_ii) The country has ratified ILO C138 without any reservations, e.g. for agricultural work_x000a_iii) The country has ratified ILO C182 without any reservations, e.g. for agricultural work_x000a_iv) The country's legal minimum age for employment is compliant with minimum age standards (ILO C138). _x000a_v) The national legislation explicitly prohibits slavery and forced labour, trafficking of children and sexual exploitation_x000a_vi) The national legislation explicitly prohibits hazardous work for children and_x000a_young workers_x000a_vii) The country has targeted government programmes, including National Action_x000a_Plans, to prevent the worst forms of child labour"/>
  </r>
  <r>
    <n v="2019"/>
    <m/>
    <x v="11"/>
    <s v="Inter-operable information management system supports and tracks case management, incident monitoring and programme monitoring. "/>
    <s v="SMQ 2019 Protection from Violence and Exploitation"/>
    <s v="UNICEF"/>
    <n v="1"/>
    <s v="Qual"/>
    <n v="0"/>
    <s v="does not apply to indicator"/>
    <n v="0"/>
    <s v="does not apply to indicator"/>
    <n v="0"/>
    <s v="does not apply to indicator"/>
    <n v="0"/>
    <m/>
    <m/>
  </r>
  <r>
    <n v="2019"/>
    <m/>
    <x v="11"/>
    <s v="Number of unaccompanied and seperated children in humanitarian situation supported by CO during this reporting year"/>
    <s v="SMQ 2019 Protection from Violence and Exploitation"/>
    <s v="UNICEF"/>
    <n v="1"/>
    <s v="Quant"/>
    <n v="1"/>
    <s v="No"/>
    <n v="0"/>
    <s v="No"/>
    <n v="0"/>
    <s v="No"/>
    <n v="0"/>
    <m/>
    <s v="UNICEF provided support to 19 children repatriated from war affected areas. UNICEF supported all these children to be reintegrated with their extended families."/>
  </r>
  <r>
    <n v="2019"/>
    <m/>
    <x v="11"/>
    <s v="Of the unaccompanied children registered with UNICEF support during the reporting year, (a) how many were provided with alternative care services and (b) how many were reunified with their primarycaregiver?"/>
    <s v="SMQ 2019 Protection from Violence and Exploitation"/>
    <s v="UNICEF"/>
    <n v="1"/>
    <s v="Quant"/>
    <n v="1"/>
    <s v="Yes"/>
    <n v="1"/>
    <s v="Yes"/>
    <n v="1"/>
    <s v="No"/>
    <n v="0"/>
    <m/>
    <s v="6 boys and 13 girls where reunified with their families as a result of UNICEF support. 8 were under 5 years, 6 were between 5 and 9, 4 were between 10-14 years and one was between 15-17 years. "/>
  </r>
  <r>
    <n v="2019"/>
    <m/>
    <x v="11"/>
    <s v="Number of children on the move who receive protective services through UNICEF supported programmes"/>
    <s v="SMQ 2019 Protection from Violence and Exploitation"/>
    <s v="UNICEF"/>
    <n v="1"/>
    <s v="Quant"/>
    <n v="1"/>
    <s v="No"/>
    <n v="0"/>
    <s v="No"/>
    <n v="0"/>
    <s v="No"/>
    <n v="0"/>
    <m/>
    <s v="The CO is implementing an EU-funded project on children left behind since July 2018. 3244 children received protective services through UNICEF-supported programmes during the year of reporting such as mental health, psychosocial services, legal aid, children were supported to receive birth certificates, support provided to apply for alimony, social allowances, enroll to school, establish paternity. No breakdown data is available. So CO states that total of 3,673 children left behind received services (from_x000a_them 3,244 children received legal aid and 429 received reintegration services)."/>
  </r>
  <r>
    <n v="2019"/>
    <m/>
    <x v="12"/>
    <s v="Percentage of girls and boys that are in contact with the justice and administrative bodies who benefit from interventions to improve children's access to justice, such as specialized legal aid for children"/>
    <s v="SMQ 2019 Protection from Violence and Exploitation"/>
    <s v="UNICEF"/>
    <n v="1"/>
    <s v="Quant"/>
    <n v="1"/>
    <s v="No"/>
    <n v="0"/>
    <s v="No"/>
    <n v="0"/>
    <s v="No"/>
    <n v="0"/>
    <m/>
    <s v="Data available for 2018 and 2019"/>
  </r>
  <r>
    <n v="2019"/>
    <m/>
    <x v="12"/>
    <s v="Percentage of girls and boys that are in contact with the justice and administrative bodies who are subject to diversion order or alternative measure as opposed to a custodial sentence through UNICEF-supported programmes"/>
    <s v="SMQ 2019 Protection from Violence and Exploitation"/>
    <s v="UNICEF"/>
    <n v="1"/>
    <s v="Quant"/>
    <n v="1"/>
    <s v="No"/>
    <n v="0"/>
    <s v="No"/>
    <n v="0"/>
    <s v="No"/>
    <n v="0"/>
    <m/>
    <s v="Data available for 2018 and 2019"/>
  </r>
  <r>
    <n v="2019"/>
    <m/>
    <x v="12"/>
    <s v="Specialized justice for children systems, such as capacity-building and standards-setting within criminal and civil justice systems"/>
    <s v="SMQ 2019 Protection from Violence and Exploitation"/>
    <s v="UNICEF"/>
    <n v="1"/>
    <s v="Qual"/>
    <n v="0"/>
    <s v="does not apply to indicator"/>
    <n v="0"/>
    <s v="does not apply to indicator"/>
    <n v="0"/>
    <s v="does not apply to indicator"/>
    <n v="0"/>
    <m/>
    <s v="UNICEF supports a capacity building of judges, prosecutors, police officers. 3 training modules have been updated for prosecutors, judges and defense lawyers. 7 child friendly courtrooms have been set up in biggest cities. Rooms are equipped with CCTV, cameras and microphones and special rooms for interviewing children, victims and witness rooms that are connected to courts via CCTV."/>
  </r>
  <r>
    <n v="2019"/>
    <m/>
    <x v="12"/>
    <s v="Justice professionals certified in and dealing with child offenders"/>
    <s v="SMQ 2019 Protection from Violence and Exploitation"/>
    <s v="UNICEF"/>
    <n v="1"/>
    <s v="Qual"/>
    <n v="0"/>
    <s v="does not apply to indicator"/>
    <n v="0"/>
    <s v="does not apply to indicator"/>
    <n v="0"/>
    <s v="does not apply to indicator"/>
    <n v="0"/>
    <m/>
    <s v="Justice professionals attend capacity building  interventions available at respective capacity building institutes/centers. Since 2015, Unicef capacitated 495 judges, police officers, prosecutors and defense lawyers. In 2019, 60 newly-appointed judges gained_x000a_knowledge &amp; skills on J4C &amp; child psychology. To ensure law enforcement institutions have in-house capacity to run J4C training in sustainable manner, 10 judges, 10 police officers &amp; 10 defence lawyers qualified as Master Trainers."/>
  </r>
  <r>
    <n v="2019"/>
    <m/>
    <x v="12"/>
    <s v="Alternative care policies in line with 2009 Guidelines for the Alternative Care of Children"/>
    <s v="SMQ 2019 Protection from Violence and Exploitation"/>
    <s v="UNICEF"/>
    <n v="1"/>
    <s v="Qual"/>
    <n v="0"/>
    <s v="does not apply to indicator"/>
    <n v="0"/>
    <s v="does not apply to indicator"/>
    <n v="0"/>
    <s v="does not apply to indicator"/>
    <n v="0"/>
    <m/>
    <s v="The country has guardianship system and now in the process of placement children under the foster care. Adoption is also widely used in the country to place children."/>
  </r>
  <r>
    <n v="2019"/>
    <m/>
    <x v="12"/>
    <s v="Free and Universal Birth registration Service within civil registration system, in accordance with national legal requirements"/>
    <s v="SMQ 2019 Protection from Violence and Exploitation"/>
    <s v="UNICEF"/>
    <n v="1"/>
    <s v="Qual"/>
    <n v="0"/>
    <s v="does not apply to indicator"/>
    <n v="0"/>
    <s v="does not apply to indicator"/>
    <n v="0"/>
    <s v="does not apply to indicator"/>
    <n v="0"/>
    <m/>
    <s v="There is a universal birth registration service in the country. Based on amendments_x000a_to the law On Civil Registry registration of birth within three months of birth is free_x000a_of charge. If this period is missed, fine may apply. UNICEF has supported 3,244_x000a_children age of 0-18 to receive birth certificates. In addition, negotiation with Ministry of Justice initiated to support children at risk of stateless to obtain birth registration through_x000a_organisation of national campaign."/>
  </r>
  <r>
    <m/>
    <m/>
    <x v="12"/>
    <s v="Programmes that aim to improve birth_x000a_registration and civil registration/vital_x000a_statistics during the year of reporting"/>
    <s v="SMQ 2019 Protection from Violence and Exploitation"/>
    <s v="UNICEF"/>
    <n v="1"/>
    <s v="Qual"/>
    <n v="0"/>
    <s v="does not apply to indicator"/>
    <n v="0"/>
    <s v="does not apply to indicator"/>
    <n v="0"/>
    <s v="does not apply to indicator"/>
    <n v="0"/>
    <m/>
    <s v="Yes"/>
  </r>
  <r>
    <m/>
    <m/>
    <x v="12"/>
    <s v="Number of children's births notified in the reporting year"/>
    <s v="SMQ 2019 Protection from Violence and Exploitation"/>
    <s v="UNICEF"/>
    <n v="1"/>
    <s v="Quant"/>
    <n v="1"/>
    <s v="No"/>
    <n v="0"/>
    <s v="No"/>
    <n v="0"/>
    <s v="No"/>
    <n v="0"/>
    <m/>
    <s v="Notified: 30,000 (no disaggregation is available) children and families in 16 districts Registered: 13,242 children at risk of statelessness (70% women and girls) Certified: 2,625 children (49.4% girls, 50.6% boys) received birth certificates and 97 received passports within framework of the project."/>
  </r>
  <r>
    <m/>
    <m/>
    <x v="12"/>
    <s v="Number of children's births registred in the reporting year"/>
    <s v="SMQ 2019 Protection from Violence and Exploitation"/>
    <s v="UNICEF"/>
    <n v="1"/>
    <s v="Quant"/>
    <n v="1"/>
    <s v="No"/>
    <n v="0"/>
    <s v="Yes"/>
    <n v="1"/>
    <s v="No"/>
    <n v="0"/>
    <m/>
    <s v="Total : 3171, Under 1 year old : 209, Ages 1-4 : 1295, Ages 5-17: 1667"/>
  </r>
  <r>
    <m/>
    <m/>
    <x v="12"/>
    <s v="Number of children issued a birth certificate in the reporting year"/>
    <s v="SMQ 2019 Protection from Violence and Exploitation"/>
    <s v="UNICEF"/>
    <n v="1"/>
    <s v="Quant"/>
    <n v="1"/>
    <s v="No"/>
    <n v="0"/>
    <s v="Yes"/>
    <n v="1"/>
    <s v="No"/>
    <n v="0"/>
    <m/>
    <s v="Total : 2364, Under 1 year old 217, Ages 1-4 : 1045, Ages 5-17: 1102"/>
  </r>
  <r>
    <m/>
    <m/>
    <x v="12"/>
    <s v="Number of children issued a legal identity documen other than a birth certificate"/>
    <s v="SMQ 2019 Protection from Violence and Exploitation"/>
    <s v="UNICEF"/>
    <n v="1"/>
    <s v="Quant"/>
    <n v="1"/>
    <s v="Yes"/>
    <n v="1"/>
    <s v="Yes"/>
    <n v="1"/>
    <s v="No"/>
    <n v="0"/>
    <m/>
    <s v="Total : 66, Ages 5-17: 66"/>
  </r>
  <r>
    <n v="2018"/>
    <m/>
    <x v="13"/>
    <s v="Adolescent participation in decision making"/>
    <s v="Adolescents Baseline Study, 2018"/>
    <s v="UNICEF"/>
    <n v="1"/>
    <s v="Qual"/>
    <n v="0"/>
    <s v="Yes"/>
    <n v="1"/>
    <s v="Yes"/>
    <n v="1"/>
    <s v="Yes"/>
    <n v="1"/>
    <m/>
    <m/>
  </r>
  <r>
    <n v="2019"/>
    <m/>
    <x v="13"/>
    <s v="Birth registration : 96% of children. However, 12,880 children without birth certificate have been identified in 15 districts in 2019"/>
    <s v="DHS 2017"/>
    <s v="DHS 2017"/>
    <n v="0"/>
    <s v="Quant"/>
    <n v="1"/>
    <s v="No"/>
    <n v="0"/>
    <s v="No"/>
    <n v="0"/>
    <s v="Yes"/>
    <n v="1"/>
    <m/>
    <m/>
  </r>
  <r>
    <n v="2019"/>
    <m/>
    <x v="13"/>
    <s v="33% of all identified people are at risk of statelessness or with undetermined nationality"/>
    <s v="Presentation of the Tajik delegation during 2nd Regional Conference on the Right to Legal Identity and Prevention of Statelessness organized by UNHCR in partnership with UNICEF, ESCAP and UNFPA. “Leaving no one behind at birth”, 5-6 September 2019, Nur-Sultan, Kazakhstan"/>
    <s v="Presentation of the Tajik delegation during 2nd Regional Conference on the Right to Legal Identity and Prevention of Statelessness organized by UNHCR in partnership with UNICEF, ESCAP and UNFPA. “Leaving no one behind at birth”, 5-6 September 2019, Nur-Sultan, Kazakhstan"/>
    <n v="0"/>
    <s v="Qual"/>
    <n v="0"/>
    <s v="No"/>
    <n v="0"/>
    <s v="No"/>
    <n v="0"/>
    <s v="No"/>
    <n v="0"/>
    <m/>
    <m/>
  </r>
  <r>
    <n v="2019"/>
    <m/>
    <x v="13"/>
    <s v="Number of children in institutions (boarding schools for children without parental care, rehabilitation institutions such as sanatoriums and residential centers for children in conflict with the law &quot;colonies&quot;) : 10,000"/>
    <s v="Tajikistan SitAn 2019 page 25"/>
    <s v="UNICEF"/>
    <n v="1"/>
    <s v="Quant"/>
    <n v="1"/>
    <s v="No"/>
    <n v="0"/>
    <s v="No"/>
    <n v="0"/>
    <s v="No"/>
    <n v="0"/>
    <m/>
    <m/>
  </r>
  <r>
    <n v="2017"/>
    <m/>
    <x v="13"/>
    <s v="23% of children aged 5-15 work, 11% of whom are aged 5 to 11"/>
    <s v="Committee on the Rights of Children reviews reports of Tajikistan, 17 September 2017"/>
    <s v="CRC"/>
    <n v="0"/>
    <s v="Quant"/>
    <n v="1"/>
    <s v="No"/>
    <n v="0"/>
    <s v="Yes"/>
    <n v="1"/>
    <s v="No"/>
    <n v="0"/>
    <m/>
    <m/>
  </r>
  <r>
    <n v="2019"/>
    <m/>
    <x v="13"/>
    <s v="Number of offences committed by children : 906 (755 boys and 25 girls) with 539 NEET"/>
    <s v="Ministry of Internal Affairs of the Republic of Tajilistan "/>
    <s v="Ministry of Internal Affairs of the Republic of Tajilistan "/>
    <n v="0"/>
    <s v="Quant"/>
    <n v="1"/>
    <s v="Yes"/>
    <n v="1"/>
    <s v="No"/>
    <n v="0"/>
    <s v="No"/>
    <n v="0"/>
    <m/>
    <m/>
  </r>
  <r>
    <n v="2018"/>
    <m/>
    <x v="13"/>
    <s v="39,031 stateless people have been recorded as stateless in Tajikistan in 20158 including 12,880 children. 70% of these stateless people are women and girls. Around 33% of stateless people are children"/>
    <s v="Briefing Note on Statelessness in Tajikistan UNHCR October 2018"/>
    <s v="UNHCR"/>
    <n v="0"/>
    <s v="Quant"/>
    <n v="1"/>
    <s v="Yes"/>
    <n v="1"/>
    <s v="Yes"/>
    <n v="1"/>
    <s v="Yes"/>
    <n v="1"/>
    <m/>
    <s v="The total number of stateless people is envisaged to be higher owing to obstacles to access, and lack of knowledge of, birth registration, notably in rural areas.. In Tajikistan, official statistics on stateless people include only people with qa permanent residence permit in the country and an official document certifying them as stateless. "/>
  </r>
  <r>
    <n v="2019"/>
    <m/>
    <x v="13"/>
    <s v="More than 80% of the 11.000 children living in institutions are not orphans and have one living parent"/>
    <s v="UNICEF Tajikistan website "/>
    <s v="UNICEF"/>
    <n v="1"/>
    <s v="Quant"/>
    <n v="1"/>
    <s v="No"/>
    <n v="0"/>
    <s v="No"/>
    <n v="0"/>
    <s v="No"/>
    <n v="0"/>
    <m/>
    <m/>
  </r>
  <r>
    <n v="2018"/>
    <m/>
    <x v="13"/>
    <s v="UNDAF Outcome1.1 : No. targeted SDG indicators for which reliable national data are available,_x000a_disaggregated by sex :                            Baseline : 84 (2018)                                   Target: 99 "/>
    <s v="Tajstat "/>
    <s v="Tajstat "/>
    <n v="0"/>
    <s v="Qual"/>
    <n v="0"/>
    <s v="Does not apply"/>
    <n v="0"/>
    <s v="Does not apply"/>
    <n v="0"/>
    <s v="Does not apply"/>
    <n v="0"/>
    <m/>
    <s v="UNDAF Framework - Outcome 1 : People in Tajikistan have their rights protected and benefit from improved access to justice and quality services delivered by accountable, transparent, and gender responsive legislative, executive and judicial institutions at all levels"/>
  </r>
  <r>
    <n v="2018"/>
    <m/>
    <x v="13"/>
    <s v="UNDAF Outcome 5.2. Ratification of CRPD by the Government of Tajikistan (→SDG 1.4)_x000a_Baseline: No (2018)_x000a_Target: Yes (2020)_x000a_"/>
    <s v="GoT reports_x000a_Parliamentary reports"/>
    <s v="GoT reports_x000a_Parliamentary reports"/>
    <n v="0"/>
    <s v="Qual"/>
    <n v="0"/>
    <s v="Does not apply"/>
    <n v="0"/>
    <s v="Does not apply"/>
    <n v="0"/>
    <s v="Does not apply"/>
    <n v="0"/>
    <m/>
    <s v="UNDAF Outcome 5. Women, youth, children, persons with disabilities and other vulnerable groups are protected from violence and discrimination, have a voice that is heard and are respected as equal members of society"/>
  </r>
  <r>
    <n v="2018"/>
    <m/>
    <x v="14"/>
    <s v="31% of ever married women have experienced some kind of physical, sexual or emtional violence. One in 4 women have sustained an injury and one in 10 have sustained more grave wounds"/>
    <s v="Gender counts: Central Asia Sub-Regional Report: A quantitative assessment of gender inequality and its impact on children and adolescents, 2018. Burnet Institute and UNICEF."/>
    <s v="UNICEF"/>
    <n v="1"/>
    <s v="Quant"/>
    <n v="1"/>
    <s v="Yes"/>
    <n v="1"/>
    <s v="No"/>
    <n v="0"/>
    <s v="No"/>
    <n v="0"/>
    <m/>
    <m/>
  </r>
  <r>
    <n v="2015"/>
    <m/>
    <x v="2"/>
    <s v="Social protection spending has reached over 1.5 somoni (equivalent to 4% of the GDP)"/>
    <s v="Social Protection in Tajikistan, a Situation Analysis. UNICEF 2015"/>
    <s v="Does not apply"/>
    <n v="0"/>
    <s v="Qual"/>
    <n v="0"/>
    <s v="Does not apply"/>
    <n v="0"/>
    <s v="Does not apply"/>
    <n v="0"/>
    <m/>
    <n v="0"/>
    <m/>
    <m/>
  </r>
  <r>
    <n v="2018"/>
    <m/>
    <x v="6"/>
    <s v="1 in every 4 youth (26%) reports at least once incidence of violence, including physical violence, shaming or peer-to-peer violence"/>
    <s v="Adolescents Baseline Study, 2018"/>
    <s v="UNICEF"/>
    <n v="1"/>
    <s v="Quant"/>
    <n v="1"/>
    <s v="No"/>
    <n v="0"/>
    <s v="No"/>
    <n v="0"/>
    <m/>
    <n v="0"/>
    <m/>
    <m/>
  </r>
  <r>
    <n v="2014"/>
    <m/>
    <x v="6"/>
    <s v="69.8% of left behind children are subject to violence and 56.1% subject to neglect"/>
    <s v="Children left Behind: The Impact of Labour Migration on Children Left Behind in Tajikistan, Samuel Hall Consulting, 2014"/>
    <s v="No"/>
    <n v="0"/>
    <s v="Quant"/>
    <n v="1"/>
    <s v="No"/>
    <n v="0"/>
    <s v="No"/>
    <n v="0"/>
    <m/>
    <n v="0"/>
    <m/>
    <m/>
  </r>
  <r>
    <n v="2018"/>
    <m/>
    <x v="6"/>
    <s v="In rural areas 47% of children have been punished by teachers and 44% have been punished or bullied by their peers. "/>
    <s v="National Study on Adolescents and Youth: Assessment of needs and interests, Centre for Strategic Studies under the President of the Republic of Tajikistan, 2018"/>
    <s v="No"/>
    <n v="0"/>
    <s v="Quant"/>
    <n v="1"/>
    <s v="No"/>
    <n v="0"/>
    <s v="Yes"/>
    <n v="1"/>
    <m/>
    <n v="0"/>
    <m/>
    <m/>
  </r>
  <r>
    <m/>
    <m/>
    <x v="15"/>
    <m/>
    <m/>
    <m/>
    <m/>
    <m/>
    <m/>
    <m/>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2">
  <r>
    <n v="2016"/>
    <s v="Education - Learn"/>
    <x v="0"/>
    <s v="A campaign to promote early childhood education (ECE) was lauched nationwide featuring a locally designed animation programme aimed at reaching 70 % of children 3-6 years of age."/>
    <s v="COAR 2016"/>
    <s v="UNICEF"/>
    <n v="1"/>
    <s v="Qual"/>
    <n v="0"/>
    <s v="No"/>
    <n v="0"/>
    <s v="Yes"/>
    <n v="1"/>
    <s v="No"/>
    <n v="0"/>
    <s v="No RAM for 2016"/>
    <s v="This animation is the product of a collaboration that took place over several years with the Ministry of Education and Science (MoES), USAID and the Open_x000a_Society Institute. "/>
  </r>
  <r>
    <n v="2016"/>
    <m/>
    <x v="1"/>
    <s v="More than 70 % of children with disabilities do not enjoy their right to education. 26% of CwD receive formal education, out of whom 40% still attend special segregated schools. "/>
    <s v="COAR 2016"/>
    <s v="UNICEF"/>
    <n v="1"/>
    <s v="Quant"/>
    <n v="1"/>
    <s v="Yes"/>
    <n v="1"/>
    <s v="Yes"/>
    <n v="1"/>
    <s v="Yes"/>
    <n v="1"/>
    <s v="No RAM for 2016"/>
    <s v="COAR 2016 (p.25) refers to EMIS data for 2015-2016 on basic education coverage that is disaggregated. "/>
  </r>
  <r>
    <n v="2016"/>
    <m/>
    <x v="2"/>
    <s v="140 faculty of the Tajik State Pedagogical University and the Rasht Pedagogical Institute can apply active learning and innovative teaching techniques with future schoolteachers. Cohorts of teachers were also trained on inclusive education and student-centred approaches. A network of 60 teachers skilled on inclusive education was established in GBAO."/>
    <s v="COAR 2016"/>
    <s v="UNICEF"/>
    <n v="1"/>
    <s v="Qual"/>
    <n v="0"/>
    <s v="No"/>
    <n v="0"/>
    <s v="No"/>
    <n v="0"/>
    <s v="Yes"/>
    <n v="1"/>
    <s v="No RAM for 2016"/>
    <m/>
  </r>
  <r>
    <n v="2016"/>
    <m/>
    <x v="3"/>
    <s v="In 2016, of 2,696 children (1,146 girls and 1,550 boys) identified as at risk of dropping out in 50 schools in targeted districts, only 0.7% dropped out. "/>
    <s v="COAR 2016"/>
    <s v="UNICEF"/>
    <n v="1"/>
    <s v="Quant"/>
    <n v="1"/>
    <s v="Yes"/>
    <n v="1"/>
    <s v="No"/>
    <n v="0"/>
    <s v="Yes"/>
    <n v="1"/>
    <s v="No RAM for 2016"/>
    <m/>
  </r>
  <r>
    <n v="2016"/>
    <m/>
    <x v="0"/>
    <s v="To assess the learning outcomes of children who benefit from ECE programmes, tools were developed and tested in 132 ECE centres in 2016. "/>
    <s v="COAR 2016"/>
    <s v="UNICEF"/>
    <n v="1"/>
    <s v="Qual"/>
    <n v="0"/>
    <s v="Does not apply"/>
    <n v="0"/>
    <s v="Does not apply"/>
    <n v="0"/>
    <s v="No"/>
    <n v="0"/>
    <s v="No RAM for 2016"/>
    <s v="To generate evidence for a possible_x000a_scale-up of the ECE model, UNICEF commissioned documentation of the model. "/>
  </r>
  <r>
    <n v="2016"/>
    <m/>
    <x v="3"/>
    <s v=" 1.9 per cent of primary school-age children (7–10 years old) and 5.6 per cent of lower secondary-age children (11–15 years old) were out of school. In lower secondary, the rate for girls was 9.1 per cent, compared with 2.4 per cent for boys. "/>
    <s v="COAR 2016"/>
    <s v="UNESCO"/>
    <n v="0"/>
    <s v="Quant"/>
    <n v="1"/>
    <s v="Yes"/>
    <n v="1"/>
    <s v="Yes"/>
    <n v="1"/>
    <s v="No"/>
    <n v="0"/>
    <s v="No RAM for 2016"/>
    <s v="Girls and children with disabilities, as well as children in conflict with the law, make up most of the children who are out of school. Continuing efforts started in 2015 to improve indicators on drop-outs and absenteeism in the EMIS, UNICEF enhanced the capacity of education departments in all 68 districts of Tajikistan to generate and use data. Moreover,158 education economists and statisticians trained at the district level (69 female and 89 male) are expected to conduct cascade training covering all schools in their own districts beginning in 2017."/>
  </r>
  <r>
    <n v="2017"/>
    <m/>
    <x v="0"/>
    <s v="800 additional girls and boys were able to access ECE"/>
    <s v="COAR 2017"/>
    <s v="UNICEF"/>
    <n v="1"/>
    <s v="Quant"/>
    <n v="1"/>
    <s v="Yes"/>
    <n v="1"/>
    <s v="Yes"/>
    <n v="1"/>
    <s v="Yes"/>
    <n v="1"/>
    <s v="No RAM for 2017"/>
    <s v="National data masks disparities in access to_x000a_and quality of education for preschool-age girls, girls with disabilities, girls from minority ethnic_x000a_communities and adolescent girls in rural areas."/>
  </r>
  <r>
    <n v="2017"/>
    <m/>
    <x v="4"/>
    <s v="The enrolment of girls in compulsory education has steadily improved in recent years: the 2017 Joint Sector Review found a net enrolment rate of 95 per cent, with an overall gender parity index of 0.915 for all levels of education"/>
    <s v="COAR 2017"/>
    <s v="UNICEF"/>
    <n v="1"/>
    <s v="Qual"/>
    <n v="0"/>
    <s v="Yes"/>
    <n v="1"/>
    <s v="Yes"/>
    <n v="1"/>
    <s v="No"/>
    <n v="0"/>
    <s v="No RAM for 2017"/>
    <m/>
  </r>
  <r>
    <n v="2017"/>
    <m/>
    <x v="4"/>
    <s v="More gender-equitable access has been achieved for preschool education, with the gender_x000a_parity index rising from 0.803 in 2016 to 0.819 in 2017"/>
    <s v="COAR 2017"/>
    <s v="UNICEF"/>
    <n v="1"/>
    <s v="Qual"/>
    <n v="0"/>
    <s v="Yes"/>
    <n v="1"/>
    <s v="Yes"/>
    <n v="1"/>
    <s v="No"/>
    <n v="0"/>
    <s v="No RAM for 2017"/>
    <m/>
  </r>
  <r>
    <n v="2018"/>
    <m/>
    <x v="5"/>
    <s v="Net enrolment ratio in preprimary edication, children aged 36-71 months (UNDAF indicator) : 10% girls, 12% boys (data from 2014)"/>
    <s v="RAM 2018"/>
    <s v="UNICEF"/>
    <n v="1"/>
    <s v="Quant"/>
    <n v="1"/>
    <s v="Yes"/>
    <n v="1"/>
    <s v="Yes"/>
    <n v="1"/>
    <s v="No"/>
    <n v="0"/>
    <s v="Yes"/>
    <s v="Target is 25% by 2020"/>
  </r>
  <r>
    <n v="2018"/>
    <m/>
    <x v="5"/>
    <s v="Proportion of children enrolled in preschool education : 12.5 percent of children aged 3-6 years (122,241 of whom 54,576 are girls)"/>
    <s v="COAR 2018 - citing MoES data "/>
    <s v="UNICEF"/>
    <n v="1"/>
    <s v="Quant"/>
    <n v="1"/>
    <s v="Yes"/>
    <n v="1"/>
    <s v="Yes"/>
    <n v="1"/>
    <s v="No"/>
    <n v="0"/>
    <m/>
    <m/>
  </r>
  <r>
    <n v="2018"/>
    <m/>
    <x v="5"/>
    <s v="UNICEF Tajikistan continued its partnership with the Ministry of Education and Science, which resulted in enrolment of 1,187 children of age four to six (574 girls),_x000a_representing diverse ethnic backgrounds (Tajik, Uzbek, Kyrgyz, Russian and Tatar) in 15 early childhood education centres in five targeted border districts within the Sughd Region of Tajikistan"/>
    <s v="COAR 2018"/>
    <s v="UNICEF"/>
    <n v="1"/>
    <s v="Quant"/>
    <n v="1"/>
    <s v="Yes"/>
    <n v="1"/>
    <s v="Yes"/>
    <n v="1"/>
    <s v="Yes"/>
    <n v="1"/>
    <m/>
    <m/>
  </r>
  <r>
    <n v="2018"/>
    <m/>
    <x v="5"/>
    <s v="UNICEF Tajikistan supported the Institute for Education Development and the In-Service Teacher Training Institute to design and deliver a multilingual education and peacebuilding programme in Uzbek, Kyrgyz and Tatar, which allowed 935 ethnic minority children to start their first learning experience in their mother tongue. These children represent 12 per cent of total ethnic minority children enrolled in early childhood education in the Sughd Region and 7.9 per cent of the total ethnic minority children enrolled in early childhood education across the country. "/>
    <s v="COAR 2018"/>
    <s v="UNICEF"/>
    <n v="1"/>
    <s v="Quant"/>
    <n v="1"/>
    <s v="No"/>
    <n v="0"/>
    <s v="Yes"/>
    <n v="1"/>
    <s v="Yes"/>
    <n v="1"/>
    <m/>
    <m/>
  </r>
  <r>
    <n v="2018"/>
    <m/>
    <x v="6"/>
    <s v="184 children (84 girls) with disabilities (2.8 % out of 6,584 CwD including 2.611 girls) benefited from a school-based inclusive-education model in order to attend mainstream school with their peers. "/>
    <s v="COAR 2018"/>
    <s v="UNICEF"/>
    <n v="1"/>
    <s v="Quant"/>
    <n v="1"/>
    <s v="Yes"/>
    <n v="1"/>
    <s v="No"/>
    <n v="0"/>
    <s v="No"/>
    <n v="0"/>
    <m/>
    <s v="The programme was developed in partnership wth the MoES and the In-service Teacher Training Institute and with implementation, the proportion of CwD enrolled in inclusive education is expected to increase by 40 percent by 2020."/>
  </r>
  <r>
    <n v="2018"/>
    <m/>
    <x v="7"/>
    <s v="A resource pack on competence-based learning was completed with a focus on key_x000a_peacebuilding skills. During 2018, 4,971 children (2,393 girls) and adolescents in five districts enhanced their competencies in problem-solving, creativity and innovation, critical thinking and goal setting through work with student councils. About 140 teachers and local education officials are commissioned to deliver this gender-sensitive and equity-focused model. "/>
    <s v="COAR 2018"/>
    <s v="UNICEF"/>
    <n v="1"/>
    <s v="Quant"/>
    <n v="1"/>
    <s v="Yes"/>
    <n v="1"/>
    <s v="No"/>
    <n v="0"/>
    <s v="Yes"/>
    <n v="1"/>
    <m/>
    <m/>
  </r>
  <r>
    <n v="2018"/>
    <m/>
    <x v="5"/>
    <s v="88% of three to six years old children do not have access to early childhood education. "/>
    <s v="RAM 2018"/>
    <s v="UNICEF"/>
    <n v="1"/>
    <s v="Quant"/>
    <n v="1"/>
    <s v="No"/>
    <n v="0"/>
    <s v="Yes"/>
    <n v="1"/>
    <s v="No"/>
    <n v="0"/>
    <s v="Yes"/>
    <m/>
  </r>
  <r>
    <n v="2018"/>
    <m/>
    <x v="8"/>
    <s v="The enrolment of children with disabilities in formal education increased by five percent over the last years, with the total of 6,584 children (2,611 girls) in Grades one to 11 in 2017-2018 school year, which is about 25% of officially registered children with disabilities. "/>
    <s v="RAM 2018"/>
    <s v="EMIS data"/>
    <n v="0"/>
    <s v="Qual"/>
    <n v="0"/>
    <s v="Yes"/>
    <n v="1"/>
    <s v="Yes"/>
    <n v="1"/>
    <s v="No"/>
    <n v="0"/>
    <s v="Yes"/>
    <m/>
  </r>
  <r>
    <n v="2019"/>
    <m/>
    <x v="0"/>
    <s v="In 2019, UNICEF ensured access to early learning for additional 649 children (46 per cent girls) of Tajik, Uzbek, Kyrgyz origin_x000a_in six targeted areas."/>
    <s v="COAR 2019"/>
    <s v="UNICEF"/>
    <n v="1"/>
    <s v="Quant"/>
    <n v="1"/>
    <s v="Yes"/>
    <n v="1"/>
    <s v="Yes"/>
    <n v="1"/>
    <s v="Yes"/>
    <n v="1"/>
    <s v="Yes"/>
    <s v="This adds to the total of 6,000 children (45 per cent girls) yearly enrolled in 240 UNICEF-supported ECE alternative centres in 20 districts since 2010."/>
  </r>
  <r>
    <m/>
    <m/>
    <x v="0"/>
    <s v="70,000 children are benefiting from early childhood education through alternative approaches (new model+ TV animation model)"/>
    <s v="RAM 2019"/>
    <s v="UNICEF"/>
    <n v="1"/>
    <s v="Quant"/>
    <n v="1"/>
    <s v="No"/>
    <n v="0"/>
    <s v="No"/>
    <n v="0"/>
    <s v="No"/>
    <n v="0"/>
    <s v="Yes"/>
    <s v="Target was reached in 2019, target for 2020 is 100,000"/>
  </r>
  <r>
    <n v="2019"/>
    <m/>
    <x v="9"/>
    <s v="UNICEF Magic Box TV animation series were broadcast nationally targeting over 70,000 children"/>
    <s v="COAR 2019"/>
    <s v="UNICEF"/>
    <n v="1"/>
    <s v="Qual"/>
    <n v="0"/>
    <s v="No"/>
    <n v="0"/>
    <s v="No"/>
    <n v="0"/>
    <s v="No"/>
    <n v="0"/>
    <m/>
    <m/>
  </r>
  <r>
    <n v="2019"/>
    <m/>
    <x v="0"/>
    <s v="The enrolment rate of children aged three to six increased from 13.9 per cent in 2017-2018 school year to 14.7 per cent in 2018-2019 (an increase of 6,219 children)"/>
    <s v="COAR 2019"/>
    <s v="UNICEF"/>
    <n v="1"/>
    <s v="Quant"/>
    <n v="1"/>
    <s v="No"/>
    <n v="0"/>
    <s v="Yes"/>
    <n v="1"/>
    <s v="No"/>
    <n v="0"/>
    <m/>
    <m/>
  </r>
  <r>
    <m/>
    <m/>
    <x v="10"/>
    <s v="48% of schools have separate functional sanitation facilities for girls and boys, meeting national standards"/>
    <s v="RAM 2019"/>
    <s v="UNICEF"/>
    <n v="1"/>
    <s v="Quant"/>
    <n v="1"/>
    <s v="Does not apply"/>
    <n v="0"/>
    <s v="Does not apply"/>
    <n v="0"/>
    <s v="No"/>
    <n v="0"/>
    <s v="Yes"/>
    <m/>
  </r>
  <r>
    <m/>
    <m/>
    <x v="11"/>
    <s v="More than 3,000 students, 250 teachers and Parent and teacher association (PTA) members from five target schools and 15,015 community members enhanced their_x000a_understanding of disaster risks, mitigation, prevention and preparedness measures. "/>
    <s v="RAM 2019"/>
    <s v="UNICEF"/>
    <n v="1"/>
    <s v="Quant"/>
    <n v="1"/>
    <s v="No"/>
    <n v="0"/>
    <s v="No"/>
    <n v="0"/>
    <s v="Yes"/>
    <n v="1"/>
    <s v="Yes"/>
    <m/>
  </r>
  <r>
    <m/>
    <m/>
    <x v="11"/>
    <s v="Nearly 900 students and 600 PTA members of 30 schools in Gafurov and Isfara districts enhanced their competencies on peace building, citizenship and tolerance under this programme. "/>
    <s v="RAM 2019"/>
    <s v="UNICEF"/>
    <n v="1"/>
    <s v="Quant"/>
    <n v="1"/>
    <s v="No"/>
    <n v="0"/>
    <s v="No"/>
    <n v="0"/>
    <s v="Yes"/>
    <n v="1"/>
    <s v="Yes"/>
    <m/>
  </r>
  <r>
    <n v="2019"/>
    <m/>
    <x v="12"/>
    <s v="Prevention of school-drop at secondary level through modelling of an early warning system in 52 schools in Sughd Region reached over 9,600 children (50 per cent girls). "/>
    <s v="COAR 2019"/>
    <s v="UNICEF"/>
    <n v="1"/>
    <s v="Quant"/>
    <n v="1"/>
    <s v="Yes"/>
    <n v="1"/>
    <s v="Yes"/>
    <n v="1"/>
    <s v="Yes"/>
    <n v="1"/>
    <m/>
    <m/>
  </r>
  <r>
    <n v="2019"/>
    <m/>
    <x v="12"/>
    <s v="Girls’ drop-out prevention was further supported with WASH infrastructure improvement initiated in 48 schools (to_x000a_reach 45,000 children, 50 per cent girls)"/>
    <s v="COAR 2019"/>
    <s v="UNICEF"/>
    <n v="1"/>
    <s v="Quant"/>
    <n v="1"/>
    <s v="Yes"/>
    <n v="1"/>
    <s v="No"/>
    <n v="0"/>
    <s v="Yes"/>
    <n v="1"/>
    <m/>
    <m/>
  </r>
  <r>
    <m/>
    <m/>
    <x v="12"/>
    <s v="110 schools have effective interventions to retain girls and boys in basic education and encourage their transition to secondary education (EWS)"/>
    <s v="RAM 2019"/>
    <s v="UNICEF"/>
    <n v="1"/>
    <s v="Qual"/>
    <n v="0"/>
    <s v="Does not apply"/>
    <n v="0"/>
    <s v="Does not apply"/>
    <n v="0"/>
    <s v="No"/>
    <n v="0"/>
    <m/>
    <m/>
  </r>
  <r>
    <n v="2019"/>
    <m/>
    <x v="6"/>
    <s v="887,000 inclusive education books distributed throughout the country reaching over 70 per cent of schools"/>
    <s v="COAR 2019"/>
    <s v="UNICEF"/>
    <n v="1"/>
    <s v="Qual"/>
    <n v="0"/>
    <s v="Does not apply"/>
    <n v="0"/>
    <s v="Does not apply"/>
    <n v="0"/>
    <s v="Yes"/>
    <n v="1"/>
    <m/>
    <m/>
  </r>
  <r>
    <n v="2019"/>
    <m/>
    <x v="6"/>
    <s v="Latest EMIS report for 2018-2019 school year shows 7,278 children with disabilities (less than 27% of identified children) had access to education, which showed an increase of 694 children (268 girls) compared to the previous year."/>
    <s v="COAR 2019"/>
    <s v="UNICEF"/>
    <n v="1"/>
    <s v="Quant"/>
    <n v="1"/>
    <s v="Yes"/>
    <n v="1"/>
    <s v="No"/>
    <n v="0"/>
    <s v="No"/>
    <n v="0"/>
    <m/>
    <m/>
  </r>
  <r>
    <n v="2019"/>
    <m/>
    <x v="6"/>
    <s v="11% of schools have comprehensive interventions in place to provide quality inclusive education to the most marginalised, with specific focus on girls and boys with disabilities"/>
    <s v="RAM 2019"/>
    <s v="UNICEF"/>
    <n v="1"/>
    <s v="Qual"/>
    <n v="0"/>
    <s v="Does not apply"/>
    <n v="0"/>
    <s v="Does not apply"/>
    <n v="0"/>
    <s v="No"/>
    <n v="0"/>
    <m/>
    <m/>
  </r>
  <r>
    <n v="2019"/>
    <m/>
    <x v="13"/>
    <s v="100 preschool teachers and 20 local education officials were capacitated on child-centred teaching and learning techniques to support early learning of young children in a diverse linguistic and cultural environment"/>
    <s v="RAM 2019"/>
    <s v="UNICEF"/>
    <n v="1"/>
    <s v="Qual"/>
    <n v="0"/>
    <s v="Does not apply"/>
    <n v="0"/>
    <s v="Does not apply"/>
    <n v="0"/>
    <s v="No"/>
    <n v="0"/>
    <s v="Yes"/>
    <m/>
  </r>
  <r>
    <n v="2019"/>
    <m/>
    <x v="11"/>
    <s v="Over 609 parents (62% women) participated in a community dialogue and enhanced understanding about peaceful conflict resolution and acceptance of diversity"/>
    <s v="RAM 2019"/>
    <s v="UNICEF"/>
    <n v="1"/>
    <s v="Quant"/>
    <n v="1"/>
    <s v="Yes"/>
    <n v="1"/>
    <s v="Does not apply"/>
    <n v="0"/>
    <s v="No"/>
    <n v="0"/>
    <s v="Yes"/>
    <m/>
  </r>
  <r>
    <n v="2019"/>
    <m/>
    <x v="14"/>
    <s v="Number of out-of-school girls and boys who participated in early learning, primary or secondary education through UNICEF-supported programmes"/>
    <s v="SMQ 2019 Learn"/>
    <s v="UNICEF"/>
    <n v="1"/>
    <s v="Quant"/>
    <n v="1"/>
    <s v="Yes"/>
    <n v="1"/>
    <s v="No"/>
    <n v="0"/>
    <s v="No"/>
    <n v="0"/>
    <s v="Yes"/>
    <s v="Data available for 2018 &amp; 2019"/>
  </r>
  <r>
    <n v="2019"/>
    <m/>
    <x v="14"/>
    <s v="Girls and boys targeted by UNICEF as a share of girls and boys targeted by all partners for early learning or education support in humanitarian situations"/>
    <s v="SMQ 2019 Learn"/>
    <s v="UNICEF"/>
    <n v="1"/>
    <s v="Quant"/>
    <n v="1"/>
    <s v="Yes"/>
    <n v="1"/>
    <s v="No"/>
    <n v="0"/>
    <s v="No"/>
    <n v="0"/>
    <s v="Yes"/>
    <s v="Contingency Plan target is set to cover 3000 children"/>
  </r>
  <r>
    <n v="2019"/>
    <m/>
    <x v="15"/>
    <s v="Number of girls and boys provided with individual education/early learning material through UNICEF-supported programmes"/>
    <s v="SMQ 2019 Learn"/>
    <s v="UNICEF"/>
    <n v="1"/>
    <s v="Quant"/>
    <n v="1"/>
    <s v="No"/>
    <n v="0"/>
    <s v="No"/>
    <n v="0"/>
    <s v="No"/>
    <n v="0"/>
    <s v="Yes"/>
    <s v="In 2019 more than 3900 children received learning materials on disaster risk reduction and disaster and climate resilience programme"/>
  </r>
  <r>
    <n v="2019"/>
    <m/>
    <x v="15"/>
    <s v="Effective education systems for learning outcomes, including early learning"/>
    <s v="SMQ 2019 Learn"/>
    <s v="UNICEF"/>
    <n v="1"/>
    <s v="Qual"/>
    <n v="0"/>
    <s v="does not apply to indicator"/>
    <n v="0"/>
    <s v="does not apply to indicator"/>
    <n v="0"/>
    <s v="does not apply to indicator"/>
    <n v="0"/>
    <m/>
    <m/>
  </r>
  <r>
    <n v="2019"/>
    <m/>
    <x v="15"/>
    <s v="Gender-responsive teaching and learning systems"/>
    <s v="SMQ 2019 Learn"/>
    <s v="UNICEF"/>
    <n v="1"/>
    <s v="Qual"/>
    <n v="0"/>
    <s v="does not apply to indicator"/>
    <n v="0"/>
    <s v="does not apply to indicator"/>
    <n v="0"/>
    <s v="does not apply to indicator"/>
    <n v="0"/>
    <m/>
    <m/>
  </r>
  <r>
    <n v="2019"/>
    <m/>
    <x v="16"/>
    <s v="Number of girls and boys who have participated in skills development programmes for learning, personal empowerment, active citizenship and/or employability through UNICEF-supported programmes (humanitarian)"/>
    <s v="SMQ 2019 Learn"/>
    <s v="UNICEF"/>
    <n v="1"/>
    <s v="Quant"/>
    <n v="1"/>
    <s v="Yes"/>
    <n v="1"/>
    <s v="Yes"/>
    <n v="1"/>
    <s v="No"/>
    <n v="0"/>
    <m/>
    <s v="Data available for 2018 &amp; 2019"/>
  </r>
  <r>
    <n v="2019"/>
    <m/>
    <x v="16"/>
    <s v="Systems institutionalizing gender-equitable skills for learning, personal empowerment, active citizenship and/or employability"/>
    <s v="SMQ 2019 Learn"/>
    <s v="UNICEF"/>
    <n v="1"/>
    <s v="Qual "/>
    <n v="0"/>
    <s v="does not apply to indicator"/>
    <n v="0"/>
    <s v="does not apply to indicator"/>
    <n v="0"/>
    <s v="does not apply to indicator"/>
    <n v="0"/>
    <m/>
    <m/>
  </r>
  <r>
    <n v="2019"/>
    <m/>
    <x v="0"/>
    <s v="Only 15 out of 100 children attend preschools"/>
    <s v="Ministry of Education and Science"/>
    <s v="Ministry of Education and Science"/>
    <n v="0"/>
    <s v="Quant"/>
    <n v="1"/>
    <s v="No"/>
    <n v="0"/>
    <s v="No"/>
    <n v="0"/>
    <s v="No"/>
    <n v="0"/>
    <m/>
    <m/>
  </r>
  <r>
    <n v="2019"/>
    <m/>
    <x v="12"/>
    <s v="Transition to secondary education of girls (aged 14-15 years) stands at 61 per cent in some districts compared to 81 per cent national average"/>
    <s v="Ministry of Education and Science"/>
    <s v="Ministry of Education and Science"/>
    <n v="0"/>
    <s v="Quant"/>
    <n v="1"/>
    <s v="Yes"/>
    <n v="1"/>
    <s v="Yes"/>
    <n v="1"/>
    <s v="Yes"/>
    <n v="1"/>
    <m/>
    <m/>
  </r>
  <r>
    <n v="2019"/>
    <m/>
    <x v="8"/>
    <s v="40 per cent of children identified with disabilities access learning opportunities but one in three are in segregated institutions"/>
    <s v="EMIS 2019"/>
    <s v="EMIS 2020"/>
    <n v="0"/>
    <s v="Quant"/>
    <n v="1"/>
    <s v="No"/>
    <n v="0"/>
    <s v="No"/>
    <n v="0"/>
    <s v="No"/>
    <n v="0"/>
    <m/>
    <m/>
  </r>
  <r>
    <n v="2019"/>
    <m/>
    <x v="8"/>
    <s v="Less than 10 percent of children with disabilities have access to education"/>
    <s v="Conservative estimates based on international WHO standards - COAR 2019"/>
    <s v="UNICEF"/>
    <n v="1"/>
    <s v="Quant"/>
    <n v="1"/>
    <s v="No"/>
    <n v="0"/>
    <s v="No"/>
    <n v="0"/>
    <s v="No"/>
    <n v="0"/>
    <m/>
    <m/>
  </r>
  <r>
    <n v="2018"/>
    <m/>
    <x v="8"/>
    <s v="Attitudes towards people with disabilities"/>
    <s v="Baseline study on Knowledge, Attitudes, Behaviours and Practices related to Children and Women with Disabilities in Tajikistan, 2019"/>
    <s v="UNICEF"/>
    <s v="No"/>
    <s v="Qual "/>
    <n v="0"/>
    <s v="No"/>
    <s v="Yes"/>
    <s v="No"/>
    <m/>
    <s v="No"/>
    <m/>
    <m/>
    <m/>
  </r>
  <r>
    <n v="2015"/>
    <m/>
    <x v="8"/>
    <s v="In 2015 there were only 12 special schools for children with mental and physical special needs"/>
    <s v="Tajikistan in Figures, TajStat 2015"/>
    <s v="TajStat 2016"/>
    <s v="Does not apply"/>
    <s v="Qual"/>
    <n v="0"/>
    <s v="Does not apply"/>
    <s v="No"/>
    <s v="No"/>
    <m/>
    <s v="No"/>
    <m/>
    <m/>
    <m/>
  </r>
  <r>
    <n v="2018"/>
    <m/>
    <x v="8"/>
    <s v="In 2018 there were an estimated 50,800 children with disabilities in Tajikistan with just over half recepient to a social pension from the government"/>
    <s v="Adolescents Baseline Study, 2018"/>
    <s v="UNICEF"/>
    <s v="No"/>
    <s v="Quant"/>
    <n v="1"/>
    <s v="No"/>
    <s v="No"/>
    <s v="No"/>
    <s v="Many disabled children and children with specific health needs are not registered with the authorities, owing to fear of family or community stigma, and are therefore hidden from the numbers reported."/>
    <s v="No"/>
    <m/>
    <m/>
    <m/>
  </r>
  <r>
    <n v="2016"/>
    <m/>
    <x v="8"/>
    <s v="24,000 children (up to 18 years old) were registered with disabilities by authorities in 2016, of whom 5,600 children attended schools."/>
    <s v="Mapping the Vulnerable and Excluded Groups of adolescents and youth in Tajikistan, UNICEF 2017"/>
    <s v="UNICEF"/>
    <s v="No"/>
    <s v="Quant"/>
    <n v="1"/>
    <s v="No"/>
    <s v="No"/>
    <s v="No"/>
    <m/>
    <s v="No"/>
    <m/>
    <m/>
    <m/>
  </r>
  <r>
    <n v="2009"/>
    <m/>
    <x v="8"/>
    <s v="Children with disabilities represent 80% of out-of-school children"/>
    <s v="OECD 2009"/>
    <s v="OECD 2010"/>
    <s v="No"/>
    <s v="Quant"/>
    <n v="1"/>
    <s v="No"/>
    <s v="No"/>
    <s v="No"/>
    <m/>
    <s v="No"/>
    <m/>
    <m/>
    <m/>
  </r>
  <r>
    <n v="2016"/>
    <m/>
    <x v="16"/>
    <s v="30 per cent of young people aged 15-24 are not in education, training or employeent (NEET) with 89 per cent of them being girls"/>
    <s v="Labour Force Survey, 2016"/>
    <s v="Labour Force Survey, 2016"/>
    <n v="0"/>
    <s v="Quant"/>
    <n v="1"/>
    <s v="Yes"/>
    <n v="1"/>
    <s v="Yes"/>
    <n v="1"/>
    <s v="No"/>
    <n v="0"/>
    <m/>
    <m/>
  </r>
  <r>
    <n v="2018"/>
    <m/>
    <x v="16"/>
    <s v="Priority areas of work for adolescents"/>
    <s v="Adolescents Baseline Study, 2018"/>
    <s v="UNICEF"/>
    <n v="1"/>
    <s v="Qual"/>
    <n v="0"/>
    <s v="Yes"/>
    <n v="1"/>
    <s v="Yes"/>
    <n v="1"/>
    <s v="Yes"/>
    <n v="1"/>
    <m/>
    <m/>
  </r>
  <r>
    <n v="2018"/>
    <m/>
    <x v="16"/>
    <s v="Adolescents and ICT: 53.6 percent of adolescents do not use computers, 64 percent of adolescents do not use internet"/>
    <s v="Adolescents Baseline Study, 2018"/>
    <s v="UNICEF"/>
    <n v="1"/>
    <s v="Quant"/>
    <n v="1"/>
    <s v="No"/>
    <n v="0"/>
    <s v="No"/>
    <n v="0"/>
    <s v="No"/>
    <n v="0"/>
    <m/>
    <m/>
  </r>
  <r>
    <n v="2018"/>
    <m/>
    <x v="16"/>
    <s v="97 percent of adolescent have been covered by formal education during last 12 months, 2 percent have been covered by non-formal education during last 12 months. 44 percent took additionnal lessons during last 12 months"/>
    <s v="Adolescents Baseline Study, 2018"/>
    <s v="UNICEF"/>
    <n v="1"/>
    <s v="Quant"/>
    <n v="1"/>
    <s v="Yes"/>
    <n v="1"/>
    <s v="Yes"/>
    <n v="1"/>
    <s v="Yes"/>
    <n v="1"/>
    <m/>
    <m/>
  </r>
  <r>
    <n v="2018"/>
    <m/>
    <x v="16"/>
    <s v="94 percent of adolescents want to continue their education after 9th grade "/>
    <s v="Adolescents Baseline Study, 2018"/>
    <s v="UNICEF"/>
    <n v="1"/>
    <s v="Quant"/>
    <n v="1"/>
    <s v="No"/>
    <n v="0"/>
    <s v="Yes"/>
    <n v="1"/>
    <s v="Yes"/>
    <n v="1"/>
    <m/>
    <m/>
  </r>
  <r>
    <n v="2018"/>
    <m/>
    <x v="0"/>
    <s v="12,5% of Tajik children (including 54,576 girls) are enrolled in Early Childhood Education centers."/>
    <s v="Vulnerability and Resilience Atlas 2018"/>
    <s v="Vulnerability and Resilience Atlas 2018"/>
    <n v="0"/>
    <s v="Quant"/>
    <n v="1"/>
    <s v="Yes"/>
    <n v="1"/>
    <s v="Yes"/>
    <n v="1"/>
    <s v="No"/>
    <n v="0"/>
    <m/>
    <m/>
  </r>
  <r>
    <n v="2017"/>
    <m/>
    <x v="0"/>
    <s v="Number of children in state pre-school institution : 91,081 of which 10,988 under 3 years old, 77,323 between 3 and 6 years old, 2,770 7 years old."/>
    <s v="Joint Sector Review Education Sector Synthesis Report 2017"/>
    <s v="Joint Sector Review Education Sector Synthesis Report 2017"/>
    <n v="0"/>
    <s v="Quant"/>
    <n v="1"/>
    <s v="No"/>
    <n v="0"/>
    <s v="Yes"/>
    <n v="1"/>
    <s v="No"/>
    <n v="0"/>
    <m/>
    <m/>
  </r>
  <r>
    <n v="2017"/>
    <m/>
    <x v="0"/>
    <s v="Number of State pre-school institutions : total of 602 institution of which 1 nurserie, 332 day care centers, 262 kindergartens and 7 nursery-schools"/>
    <s v="Joint Sector Review Education Sector Synthesis Report 2017"/>
    <s v="Joint Sector Review Education Sector Synthesis Report 2017"/>
    <n v="0"/>
    <s v="Qual"/>
    <n v="0"/>
    <s v="Does not apply"/>
    <n v="0"/>
    <s v="Does not apply"/>
    <n v="0"/>
    <s v="No"/>
    <n v="0"/>
    <m/>
    <m/>
  </r>
  <r>
    <n v="2017"/>
    <m/>
    <x v="1"/>
    <s v="17% of children aged 7-10 do not attend primary schools"/>
    <s v="DHS 2017"/>
    <s v="DHS 2017"/>
    <n v="0"/>
    <s v="Quant"/>
    <n v="1"/>
    <s v="No"/>
    <n v="0"/>
    <s v="Yes"/>
    <n v="1"/>
    <s v="No"/>
    <n v="0"/>
    <m/>
    <m/>
  </r>
  <r>
    <n v="2019"/>
    <m/>
    <x v="1"/>
    <s v="12% of primary school aged children are either underage or overage for the grade in which they are placed and educated"/>
    <s v="Tajikistan SitAn 2019 page 23"/>
    <s v="UNICEF"/>
    <n v="1"/>
    <s v="Quant"/>
    <n v="1"/>
    <s v="No"/>
    <n v="0"/>
    <s v="No"/>
    <n v="0"/>
    <s v="No"/>
    <n v="0"/>
    <m/>
    <m/>
  </r>
  <r>
    <n v="2019"/>
    <m/>
    <x v="15"/>
    <s v="Number of students: 2.25 million "/>
    <s v="Tajikistan SitAn 2019 page 23"/>
    <s v="UNICEF"/>
    <n v="1"/>
    <s v="Quant"/>
    <n v="1"/>
    <s v="No"/>
    <n v="0"/>
    <s v="No"/>
    <n v="0"/>
    <s v="No"/>
    <n v="0"/>
    <m/>
    <m/>
  </r>
  <r>
    <n v="2019"/>
    <m/>
    <x v="15"/>
    <s v="Number of educational institutions : 4,000"/>
    <s v="Tajikistan SitAn 2019 page 23"/>
    <s v="UNICEF"/>
    <n v="1"/>
    <s v="Qual"/>
    <n v="0"/>
    <s v="Does not apply"/>
    <n v="0"/>
    <s v="Does not apply"/>
    <n v="0"/>
    <s v="Does not apply"/>
    <n v="0"/>
    <m/>
    <m/>
  </r>
  <r>
    <n v="2017"/>
    <m/>
    <x v="15"/>
    <s v="Government spending on education (including externally financed programs and special funds of budgetary organizations in education) reached $394.8 million in 2016, an equivalent of 17% of the overall state budget and 5.7% of GDP"/>
    <s v="Joint Sector Review Education Sector Synthesis Report 2017"/>
    <s v="Joint Sector Review Education Sector Synthesis Report 2017"/>
    <n v="0"/>
    <s v="Qual"/>
    <n v="0"/>
    <s v="Does not apply"/>
    <n v="0"/>
    <s v="Does not apply"/>
    <n v="0"/>
    <s v="Does not apply"/>
    <n v="0"/>
    <m/>
    <m/>
  </r>
  <r>
    <n v="2017"/>
    <m/>
    <x v="15"/>
    <s v="Number of general secondary edcational institutions : 3,865"/>
    <s v="Joint Sector Review Education Sector Synthesis Report 2017"/>
    <s v="Joint Sector Review Education Sector Synthesis Report 2017"/>
    <n v="0"/>
    <s v="Qual"/>
    <n v="0"/>
    <s v="Does not apply"/>
    <n v="0"/>
    <s v="Does not apply"/>
    <n v="0"/>
    <s v="No"/>
    <n v="0"/>
    <m/>
    <m/>
  </r>
  <r>
    <n v="2017"/>
    <m/>
    <x v="15"/>
    <s v="Number of students enrolled in general secondary education : 1,837,762 (year 2016-17)"/>
    <s v="Joint Sector Review Education Sector Synthesis Report 2017"/>
    <s v="Joint Sector Review Education Sector Synthesis Report 2017"/>
    <n v="0"/>
    <s v="Quant"/>
    <n v="1"/>
    <s v="No"/>
    <n v="0"/>
    <s v="No"/>
    <n v="0"/>
    <s v="No"/>
    <n v="0"/>
    <m/>
    <m/>
  </r>
  <r>
    <n v="2017"/>
    <m/>
    <x v="3"/>
    <s v="6% of children miss out on some schooling owing to financial constraints with some families requiring the labor of their children to supplement families' income"/>
    <s v="Listening to Tajikistan: Reporting Period: July 2016-2017. World Bank and UNICEF"/>
    <s v="World Bank and UNICEF"/>
    <n v="0"/>
    <s v="Quant"/>
    <n v="1"/>
    <s v="No"/>
    <n v="0"/>
    <s v="No"/>
    <n v="0"/>
    <s v="No"/>
    <n v="0"/>
    <m/>
    <m/>
  </r>
  <r>
    <n v="2016"/>
    <m/>
    <x v="16"/>
    <s v="Number of youths enrolled in Technical Vocational Education and Training (TVET) : 22,779 enroled in primary vocational education schools (lyceums) and 73,333 enroled in secondart vocational education schools"/>
    <s v="Minustry of Education of the Republic of Tajikistan"/>
    <s v="Minustry of Education of the Republic of Tajikistan"/>
    <n v="0"/>
    <s v="Quant"/>
    <n v="1"/>
    <s v="No"/>
    <n v="0"/>
    <s v="No"/>
    <n v="0"/>
    <s v="No"/>
    <n v="0"/>
    <m/>
    <m/>
  </r>
  <r>
    <n v="2013"/>
    <m/>
    <x v="16"/>
    <s v="26% of young graduates are unable to find jobs five years after comleting their education "/>
    <s v="World Bank and GIZ, Tajikistan Jobs, Skills, and Migration Survey, Dushanbe, 2013"/>
    <s v="World Bank and GIZ, Tajikistan Jobs, Skills, and Migration Survey, Dushanbe, 2013"/>
    <n v="0"/>
    <s v="Quant"/>
    <n v="1"/>
    <s v="No"/>
    <n v="0"/>
    <s v="No"/>
    <n v="0"/>
    <s v="No"/>
    <n v="0"/>
    <m/>
    <m/>
  </r>
  <r>
    <n v="2018"/>
    <m/>
    <x v="15"/>
    <s v="Nearly all students (98%) complete primary education and transition (99%) to secondary education"/>
    <s v="Vulnerability and Resilience Atlas 2018"/>
    <s v="Vulnerability and Resilience Atlas 2018"/>
    <n v="0"/>
    <s v="Quant"/>
    <n v="1"/>
    <s v="No"/>
    <n v="0"/>
    <s v="No"/>
    <n v="0"/>
    <s v="No"/>
    <n v="0"/>
    <m/>
    <m/>
  </r>
  <r>
    <n v="2017"/>
    <m/>
    <x v="16"/>
    <s v="435,621 (29.3% of young people) are NEET, of which 11.6% are male and 88.4% female. Highest rates of NEET are found in Dushanbe (40.4%) follwed by DRS (36.1%), GBAO (30.4%), Khatlon (25.4%) and Sughd (24%)."/>
    <s v="Mapping the Vulnerable and Excluded Groups of adolescents and youth in Tajikistan, UNICEF 2017"/>
    <s v="UNICEF"/>
    <n v="1"/>
    <s v="Quant"/>
    <n v="1"/>
    <s v="Yes"/>
    <n v="1"/>
    <s v="Yes"/>
    <n v="1"/>
    <s v="Yes"/>
    <n v="1"/>
    <m/>
    <s v="NEET refers to young people aged 15-24 who are engaged in neither work, nor study nor enrolled in vocational training. "/>
  </r>
  <r>
    <n v="2016"/>
    <m/>
    <x v="15"/>
    <s v="UNDAF Outcome 3.1: Net enrolment ratio (NER) in pre-priMary, children between the ages of 36-59 months (SDG 4.2)                                                 Baseline (2016) : Girls (10%), Boys (12%)                                                      Target (2020): Girls (25%), Boys (25%)"/>
    <s v="EMIS, MOES"/>
    <s v="EMIS, MOES"/>
    <n v="0"/>
    <s v="Quant"/>
    <n v="1"/>
    <s v="Yes"/>
    <n v="1"/>
    <s v="Yes"/>
    <n v="1"/>
    <s v="No"/>
    <n v="0"/>
    <m/>
    <s v="UNDAF Framework Outcome 3. People in Tajikistan benefit from quality, equitable and inclusive health, education and social protection systems"/>
  </r>
  <r>
    <n v="2016"/>
    <m/>
    <x v="15"/>
    <s v="UNDAF Outcome 3.2 Transition rate from primary to secondary general education, by sex (Grade 9_x000a_to Grade 10) (→SDG 4.1.1)                                  Baseline: (2016) Girls (75%), Boys (77%)                                                          Target (2020): Girls (85%), Boys (85%)"/>
    <s v="EMIS, MOES"/>
    <s v="EMIS, MOES"/>
    <n v="0"/>
    <s v="Quant"/>
    <n v="1"/>
    <s v="Yes"/>
    <n v="1"/>
    <s v="Yes"/>
    <n v="1"/>
    <s v="No"/>
    <n v="0"/>
    <m/>
    <s v="UNDAF Framework Outcome 3. People in Tajikistan benefit from quality, equitable and inclusive health, education and social protection systems"/>
  </r>
  <r>
    <n v="2016"/>
    <m/>
    <x v="15"/>
    <s v="UNDAF Outcome 3.3 Out-of-school rate for adolescents of lower secondary school age, by sex_x000a_(→SDG 4.1.1, 8.6.1)_x000a_Baseline: (2016) Girls (9.1%) Boys (2.4%)_x000a_Target: (2020) Girls (2%) Boys (2%)"/>
    <s v="EMIS, MOES"/>
    <s v="EMIS, MOES"/>
    <n v="0"/>
    <s v="Quant"/>
    <n v="1"/>
    <s v="Yes"/>
    <n v="1"/>
    <s v="Yes"/>
    <n v="1"/>
    <s v="No"/>
    <n v="0"/>
    <m/>
    <s v="UNDAF Framework Outcome 3. People in Tajikistan benefit from quality, equitable and inclusive health, education and social protection systems"/>
  </r>
  <r>
    <m/>
    <m/>
    <x v="17"/>
    <m/>
    <m/>
    <m/>
    <m/>
    <m/>
    <m/>
    <m/>
    <m/>
    <m/>
    <m/>
    <m/>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8">
  <r>
    <n v="2016"/>
    <s v="Survive and Thrive"/>
    <x v="0"/>
    <s v="UNICEF Tajikistan contributed to more than 90% immunization coverage for all antigens"/>
    <s v="COAR 2016"/>
    <s v="UNICEF"/>
    <n v="1"/>
    <s v="Quant"/>
    <n v="1"/>
    <s v="No"/>
    <n v="0"/>
    <s v="No"/>
    <n v="0"/>
    <s v="No"/>
    <n v="0"/>
    <s v="Not applicable No RAM for 2016"/>
    <s v="With support from Japan, the Russian Federation and the United States Agency for International Development (USAID) and working closely with the Ministry of Health."/>
  </r>
  <r>
    <n v="2016"/>
    <m/>
    <x v="1"/>
    <s v="210,720 children in 33 districts received sprinkles for 60 days every 60 months"/>
    <s v="COAR 2016"/>
    <s v="UNICEF"/>
    <n v="1"/>
    <s v="Quant"/>
    <n v="1"/>
    <s v="No"/>
    <n v="0"/>
    <s v="No"/>
    <n v="0"/>
    <s v="Yes"/>
    <n v="1"/>
    <s v="Not applicable No RAM for 2016"/>
    <m/>
  </r>
  <r>
    <n v="2016"/>
    <m/>
    <x v="1"/>
    <s v="95, 749 pregnant women in 35 districts received iron and folic acid tablets"/>
    <s v="COAR 2016"/>
    <s v="UNICEF"/>
    <n v="1"/>
    <s v="Quant"/>
    <n v="1"/>
    <s v="Yes"/>
    <n v="1"/>
    <s v="No"/>
    <n v="0"/>
    <s v="Yes"/>
    <n v="1"/>
    <s v="Not applicable No RAM for 2016"/>
    <m/>
  </r>
  <r>
    <n v="2016"/>
    <m/>
    <x v="2"/>
    <s v="A communication campaign reached 125,000 mothers and 3,500 health workers through 10,000 copies of 'Breastfeeding is a Key for Sustainable Development'"/>
    <s v="COAR 2016"/>
    <s v="UNICEF"/>
    <n v="1"/>
    <s v="Quant"/>
    <n v="1"/>
    <s v="Does not apply"/>
    <n v="0"/>
    <s v="No"/>
    <n v="0"/>
    <s v="No"/>
    <n v="0"/>
    <s v="Not applicable No RAM for 2016"/>
    <s v="Campaign run by the MoHSP and UNICEF"/>
  </r>
  <r>
    <n v="2016"/>
    <m/>
    <x v="1"/>
    <s v="Increase in iodized salt usage in households: example : More households were using salt in Rasht Valley in 2016 compared to 2015 (from 17% to 59 %)"/>
    <s v="COAR 2016"/>
    <s v="UNICEF"/>
    <n v="1"/>
    <s v="Quant"/>
    <n v="1"/>
    <s v="No"/>
    <n v="0"/>
    <s v="No"/>
    <n v="0"/>
    <s v="Yes"/>
    <n v="1"/>
    <s v="Not applicable No RAM for 2016"/>
    <m/>
  </r>
  <r>
    <n v="2016"/>
    <m/>
    <x v="2"/>
    <s v="150 MoHSP heath professionals received training on essential baby care in 2016"/>
    <s v="COAR 2016"/>
    <s v="UNICEF"/>
    <n v="1"/>
    <s v="Quant"/>
    <n v="1"/>
    <s v="Does not apply"/>
    <n v="0"/>
    <s v="No"/>
    <n v="0"/>
    <s v="No"/>
    <n v="0"/>
    <s v="Not applicable No RAM for 2016"/>
    <s v="Training provided by UNICEF, the German Development Agency, the NGO LDS Charities and USAID"/>
  </r>
  <r>
    <n v="2017"/>
    <m/>
    <x v="0"/>
    <s v="1.9 million children aged 1-9 yearswere vaccinated through the measles and rubella initiatives "/>
    <s v="COAR 2017"/>
    <s v="UNICEF"/>
    <n v="1"/>
    <s v="Quant"/>
    <n v="1"/>
    <s v="No"/>
    <n v="0"/>
    <s v="Yes"/>
    <n v="1"/>
    <s v="No"/>
    <n v="0"/>
    <s v="Not applicable No RAM for 2017"/>
    <s v="Collaboration of UNICEF and WHO"/>
  </r>
  <r>
    <n v="2017"/>
    <m/>
    <x v="0"/>
    <s v="28 national and oblast immunization and health managers were provided training and supplies to be better prepared for any importation of wild poliovirus"/>
    <s v="COAR 2017"/>
    <s v="UNICEF"/>
    <n v="1"/>
    <s v="Qual"/>
    <n v="0"/>
    <s v="No"/>
    <n v="0"/>
    <s v="No"/>
    <n v="0"/>
    <s v="Yes"/>
    <n v="1"/>
    <s v="Not applicable No RAM for 2017"/>
    <m/>
  </r>
  <r>
    <n v="2017"/>
    <m/>
    <x v="1"/>
    <s v="The Maternal and Child Health Handbook reached 45,000 women who are pregnant and living in the most deprived districts."/>
    <s v="COAR 2017"/>
    <s v="UNICEF"/>
    <n v="1"/>
    <s v="Quant"/>
    <n v="1"/>
    <s v="Yes"/>
    <n v="1"/>
    <s v="No"/>
    <n v="0"/>
    <s v="Yes"/>
    <n v="1"/>
    <s v="Not applicable No RAM for 2017"/>
    <m/>
  </r>
  <r>
    <n v="2018"/>
    <m/>
    <x v="3"/>
    <s v="Number of PHC workers with improved Inter-Personal Communication skills on proper Child Health and Nutrition Care: 523 in 2017"/>
    <s v="RAM 2018"/>
    <s v="Other"/>
    <n v="0"/>
    <s v="Quant"/>
    <n v="1"/>
    <s v="No"/>
    <n v="0"/>
    <s v="No"/>
    <n v="0"/>
    <s v="No"/>
    <n v="0"/>
    <m/>
    <m/>
  </r>
  <r>
    <n v="2018"/>
    <m/>
    <x v="2"/>
    <s v="Neonatal mortality was reduced from 22 per 1,000 live birhts in 2013 to an estimated 20 per 1,000 in 2017 (target is 16 by 2020)"/>
    <s v="                                     "/>
    <s v="UNICEF"/>
    <n v="1"/>
    <s v="Quant"/>
    <n v="1"/>
    <s v="Does not apply"/>
    <n v="0"/>
    <s v=" Does not appply"/>
    <n v="0"/>
    <s v="No"/>
    <n v="0"/>
    <s v="Yes"/>
    <m/>
  </r>
  <r>
    <n v="2018"/>
    <m/>
    <x v="3"/>
    <s v="Child mortality decreased from 48 per 1,000 in 2013 to 43 in 2017 (target is 25 by 2020)"/>
    <s v="COAR 2018"/>
    <s v="UNICEF"/>
    <n v="1"/>
    <s v="Quant"/>
    <n v="1"/>
    <s v="No"/>
    <n v="0"/>
    <s v="No"/>
    <n v="0"/>
    <s v="No"/>
    <n v="0"/>
    <s v="Yes"/>
    <m/>
  </r>
  <r>
    <m/>
    <m/>
    <x v="1"/>
    <s v="Prevalence of wasting in children under five decreased from 10 to 3 in 2017 (target was 7 in 2018)"/>
    <s v="RAM 2018"/>
    <s v="MICS/DHS or other national survey"/>
    <n v="0"/>
    <s v="Quant"/>
    <n v="1"/>
    <s v="No"/>
    <n v="0"/>
    <s v="No"/>
    <n v="0"/>
    <s v="No"/>
    <n v="0"/>
    <s v="Yes"/>
    <s v="According to RAM target is fully acheived"/>
  </r>
  <r>
    <n v="2018"/>
    <m/>
    <x v="1"/>
    <s v="Prevalence of stunting in children under five decreased from 26 (per 1,000?) in 2012 to 21 (per 1,000?) in 2017 (target is 20 by 2018)"/>
    <s v="COAR 2018 citing DHS 2017"/>
    <s v="MICS/DHS or other national survey"/>
    <n v="0"/>
    <s v="Quant"/>
    <n v="1"/>
    <s v="No"/>
    <n v="0"/>
    <s v="Yes"/>
    <n v="1"/>
    <s v="No"/>
    <n v="0"/>
    <s v="Yes"/>
    <s v=" Content from RAM : Malnutrition is still widespread with a quarter of children stunted and 10 per cent wasted (according to DHS 2012). Four per cent suffer from Severe Acute Malnutrition (SAM) though, according to MoHSP service statistics, only 204 children were admitted for treatment in the first nine months of 2016. "/>
  </r>
  <r>
    <n v="2018"/>
    <m/>
    <x v="1"/>
    <s v="Number of underweight children under five fell from 12 (per 1,000?) in 2012 to 6 (per 1,000?) 2017 (target is 7 by 2018)"/>
    <s v="COAR 2018 citing DHS 2017"/>
    <s v="MICS/DHS or other national survey"/>
    <n v="0"/>
    <s v="Quant"/>
    <n v="1"/>
    <s v="No"/>
    <n v="0"/>
    <s v="Yes"/>
    <n v="1"/>
    <s v="No"/>
    <n v="0"/>
    <s v="Yes"/>
    <s v="According to RAM target is fully acheived"/>
  </r>
  <r>
    <n v="2018"/>
    <m/>
    <x v="2"/>
    <s v="About 45,000 women and 45,000 newborns benefitted from continuous quality improvementand independent data_x000a_verification interventions in 2018"/>
    <s v="COAR 2018"/>
    <s v="UNICEF"/>
    <n v="1"/>
    <s v="Quant"/>
    <n v="1"/>
    <s v="Does not apply"/>
    <n v="0"/>
    <s v="No"/>
    <n v="0"/>
    <s v="No"/>
    <n v="0"/>
    <m/>
    <m/>
  </r>
  <r>
    <n v="2018"/>
    <m/>
    <x v="2"/>
    <s v="61 % of last births were followed with a postnatal check-up by skilled health providers within one week after delivery"/>
    <s v="RAM 2018"/>
    <s v="MICS/DHS or other national survey"/>
    <n v="0"/>
    <s v="Quant"/>
    <n v="1"/>
    <s v="Does not apply"/>
    <n v="0"/>
    <s v="No"/>
    <n v="0"/>
    <s v="No"/>
    <n v="0"/>
    <s v="Yes"/>
    <s v="Target is 80% by 2018"/>
  </r>
  <r>
    <n v="2018"/>
    <m/>
    <x v="1"/>
    <s v="Level of anemia among children aged 6-59 months decreased from 29% in 2009 to 26% in 2017 "/>
    <s v="RAM 2018"/>
    <s v="MICS/DHS or other national survey"/>
    <n v="0"/>
    <s v="Quant"/>
    <n v="1"/>
    <s v="No"/>
    <n v="0"/>
    <s v="No"/>
    <n v="0"/>
    <s v="No"/>
    <n v="0"/>
    <s v="Yes"/>
    <s v="Target is 25% by 2018"/>
  </r>
  <r>
    <n v="2018"/>
    <m/>
    <x v="1"/>
    <s v="Prevalence of anemia among women of reproductive age: 26% in 2017"/>
    <s v="RAM 2018"/>
    <s v="MICS/DHS or other national survey"/>
    <n v="0"/>
    <s v="Quant"/>
    <n v="1"/>
    <s v="Yes"/>
    <n v="1"/>
    <s v="No"/>
    <n v="0"/>
    <s v="No"/>
    <n v="0"/>
    <s v="Yes"/>
    <s v="Target is 16% by 2018"/>
  </r>
  <r>
    <n v="2018"/>
    <m/>
    <x v="2"/>
    <s v="UNICEF supported a full-scale dissemination of the mother and child health handbook in 16 districts, reaching over 45,000 women who were pregnant. "/>
    <s v="COAR 2018"/>
    <s v="UNICEF"/>
    <n v="1"/>
    <s v="Quant"/>
    <n v="1"/>
    <s v="Does not apply"/>
    <n v="0"/>
    <s v="No"/>
    <n v="0"/>
    <s v="Yes"/>
    <n v="1"/>
    <s v="Yes"/>
    <m/>
  </r>
  <r>
    <n v="2018"/>
    <m/>
    <x v="2"/>
    <s v="56% of districts adopted the MCH handbook"/>
    <s v="RAM 2018"/>
    <s v="Other"/>
    <n v="0"/>
    <s v="Quant"/>
    <n v="1"/>
    <s v="Does not apply"/>
    <n v="0"/>
    <s v="Does not apply"/>
    <n v="0"/>
    <s v="No"/>
    <n v="0"/>
    <s v="Yes"/>
    <m/>
  </r>
  <r>
    <n v="2018"/>
    <m/>
    <x v="2"/>
    <s v="Number of district Maternity and Newborn Units which passed accreditation standard and maintained the status: 11"/>
    <s v="RAM 2018"/>
    <s v="Evaluation"/>
    <n v="0"/>
    <s v="Quant"/>
    <n v="1"/>
    <s v="Does not apply"/>
    <n v="0"/>
    <s v="Does not apply"/>
    <n v="0"/>
    <s v="No"/>
    <n v="0"/>
    <s v="Yes"/>
    <s v="Target is 20 by 2020"/>
  </r>
  <r>
    <n v="2018"/>
    <m/>
    <x v="2"/>
    <s v="10% of maternities and children's hospitals have functional internal infection control mechanisms in place "/>
    <s v="RAM 2018"/>
    <s v="Evaluation"/>
    <n v="0"/>
    <s v="Quant"/>
    <n v="1"/>
    <s v="Does not apply"/>
    <n v="0"/>
    <s v="Does not apply"/>
    <n v="0"/>
    <s v="No"/>
    <n v="0"/>
    <s v="Yes"/>
    <s v="target  is 60% by 2020"/>
  </r>
  <r>
    <n v="2018"/>
    <m/>
    <x v="2"/>
    <s v="10% of districts are regularly implementing BABIES matrix"/>
    <s v="RAM 2018"/>
    <s v="Evaluation"/>
    <n v="0"/>
    <s v="Quant"/>
    <n v="1"/>
    <s v="Does not apply"/>
    <n v="0"/>
    <s v="Does not apply"/>
    <n v="0"/>
    <s v="No"/>
    <n v="0"/>
    <s v="Yes"/>
    <m/>
  </r>
  <r>
    <n v="2018"/>
    <m/>
    <x v="0"/>
    <s v="Share of budget requirement for vaccines and related devices covered by the government : 22% in 2017 "/>
    <s v="RAM 2018"/>
    <s v="Other"/>
    <n v="0"/>
    <s v="Quant"/>
    <n v="1"/>
    <s v="Does not apply"/>
    <n v="0"/>
    <s v="Does not apply"/>
    <n v="0"/>
    <s v="Does not apply"/>
    <n v="0"/>
    <s v="Yes"/>
    <s v="Target is 50% by 2019"/>
  </r>
  <r>
    <n v="2018"/>
    <m/>
    <x v="0"/>
    <s v="Between January and August, over 290,000 children benefitted from vaccines; 37,855 children with diarrhoea benefitted from oral rehydration salt and ainc; and 126,128 children diagnosed with acute respiratory infections (including pneumonia cases) were treated with integrated management of childhood illnesses drugs."/>
    <s v="COAR 2018"/>
    <s v="UNICEF"/>
    <n v="1"/>
    <s v="Quant"/>
    <n v="1"/>
    <s v="No"/>
    <n v="0"/>
    <s v="No"/>
    <n v="0"/>
    <s v="No"/>
    <n v="0"/>
    <m/>
    <m/>
  </r>
  <r>
    <n v="2018"/>
    <m/>
    <x v="0"/>
    <s v="Capacity building of 126 health managers, 174 family doctors and 2,948 vaccinators benefitted 63,000 children across the country. "/>
    <s v="COAR 2018"/>
    <s v="UNICEF"/>
    <n v="1"/>
    <s v="Quant"/>
    <n v="1"/>
    <s v="No"/>
    <n v="0"/>
    <s v="No"/>
    <n v="0"/>
    <s v="No"/>
    <n v="0"/>
    <m/>
    <m/>
  </r>
  <r>
    <n v="2018"/>
    <m/>
    <x v="0"/>
    <s v=" UNICEF support ensured the smooth introduction of IPV and a resultant increase in IPV coverage from 66 percent to 85 percent, between JuneSeptember 2018"/>
    <s v="COAR 2018"/>
    <s v="UNICEF"/>
    <n v="1"/>
    <s v="Quant"/>
    <n v="1"/>
    <s v="No"/>
    <n v="0"/>
    <s v="No"/>
    <n v="0"/>
    <s v="No"/>
    <n v="0"/>
    <m/>
    <m/>
  </r>
  <r>
    <n v="2018"/>
    <m/>
    <x v="1"/>
    <s v="UNICEF trained more than 450 health staff across the country on the integrated management of acute malnutrition guidelines. The improved capacity of health_x000a_workers and active case-finding resulted in a 51 per cent increase in the admission of severe and acute malnourished children to treatment between the second and third quarter of 2018."/>
    <s v="COAR 2018"/>
    <s v="UNICEF"/>
    <n v="1"/>
    <s v="Quant"/>
    <n v="1"/>
    <s v="No"/>
    <n v="0"/>
    <s v="No"/>
    <n v="0"/>
    <s v="No"/>
    <n v="0"/>
    <m/>
    <m/>
  </r>
  <r>
    <n v="2018"/>
    <m/>
    <x v="1"/>
    <s v=" 2,772 children benefitted from UNICEF-supported severe acute malnutrition treatment in 2018."/>
    <s v="COAR 2018"/>
    <s v="UNICEF"/>
    <n v="1"/>
    <s v="Quant"/>
    <n v="1"/>
    <s v="No"/>
    <n v="0"/>
    <s v="No"/>
    <n v="0"/>
    <s v="No"/>
    <n v="0"/>
    <m/>
    <m/>
  </r>
  <r>
    <n v="2018"/>
    <m/>
    <x v="1"/>
    <s v="More than 79,000 children in 12 districts benefited from micronutrient powder for sixty days every six months in 2018. Over 83,000 women who were pregnant in 35 districts received iron and folic acid tablets as part of their antenatal care at primary health care level while 2,593 severe acute malnourished inpatient children were treated with therapeutic food to recovery."/>
    <s v="COAR 2018"/>
    <s v="UNICEF"/>
    <n v="1"/>
    <s v="Quant"/>
    <n v="1"/>
    <s v="No"/>
    <n v="0"/>
    <s v="No"/>
    <n v="0"/>
    <s v="No"/>
    <n v="0"/>
    <m/>
    <m/>
  </r>
  <r>
    <m/>
    <m/>
    <x v="4"/>
    <s v="44.4% of HIV positive pregnant women  received antiretrovirals to reduce the risk of mother-to-child transmission of HIV during the last 12 months"/>
    <s v="RAM 2018"/>
    <s v="Other"/>
    <n v="0"/>
    <s v="Quant"/>
    <n v="1"/>
    <s v="Does not apply"/>
    <n v="0"/>
    <s v="No"/>
    <n v="0"/>
    <s v="No"/>
    <n v="0"/>
    <s v="Yes"/>
    <s v="Target is 80% by 2019"/>
  </r>
  <r>
    <n v="2018"/>
    <m/>
    <x v="4"/>
    <s v="The number of children living with HIV to access social services increased from 63 percent in 2015 to 75 percent in 2018."/>
    <s v="COAR 2018"/>
    <s v="UNICEF"/>
    <n v="1"/>
    <s v="Quant"/>
    <n v="1"/>
    <s v="No"/>
    <n v="0"/>
    <s v="No"/>
    <n v="0"/>
    <s v="No"/>
    <n v="0"/>
    <m/>
    <m/>
  </r>
  <r>
    <n v="2018"/>
    <m/>
    <x v="3"/>
    <s v="844 children screened for development delay between July and November 2018, 15 children with developmental delays were referred for expert consultation; five of them were enrolled in rehabilitation programme."/>
    <s v="COAR 2018"/>
    <s v="UNICEF"/>
    <n v="1"/>
    <s v="Quant"/>
    <n v="1"/>
    <s v="No"/>
    <n v="0"/>
    <s v="No"/>
    <n v="0"/>
    <s v="No"/>
    <n v="0"/>
    <m/>
    <m/>
  </r>
  <r>
    <n v="2019"/>
    <m/>
    <x v="0"/>
    <s v="UNICEF procured and distributed essential life-saving vaccines and IMCI drugs to all primary healthcare facilities resulting in vaccination of over 500,000 children which accounts for consistent 98 per cent coverage country-wide. "/>
    <s v="COAR 2019"/>
    <s v="UNICEF"/>
    <n v="1"/>
    <s v="Quant"/>
    <n v="1"/>
    <s v="Does not apply"/>
    <n v="0"/>
    <s v="Does not apply"/>
    <n v="0"/>
    <s v="No"/>
    <n v="0"/>
    <m/>
    <s v="With financial support from the Government of Japan"/>
  </r>
  <r>
    <m/>
    <m/>
    <x v="2"/>
    <s v="The rehabilitation/construction and refurbishment of WASh infrastructure in 18 maternity units of districts hospital started and to be accomplished by end of Dec 2019 or Jan 2020."/>
    <s v="RAM 2019"/>
    <s v="UNICEF"/>
    <n v="1"/>
    <s v="Qual"/>
    <n v="0"/>
    <s v="Does not apply"/>
    <n v="0"/>
    <s v="Does not apply"/>
    <n v="0"/>
    <s v="Yes"/>
    <n v="1"/>
    <s v="Yes"/>
    <m/>
  </r>
  <r>
    <m/>
    <m/>
    <x v="2"/>
    <s v="18% of maternities have improved water, sanitation and hygiene facilities."/>
    <s v="RAM 2019"/>
    <s v="UNICEF"/>
    <n v="1"/>
    <s v="Qual"/>
    <n v="0"/>
    <s v="Does not apply"/>
    <n v="0"/>
    <s v="Does not apply"/>
    <n v="0"/>
    <s v="No"/>
    <n v="0"/>
    <s v="Yes"/>
    <s v="Target was 30% in 2019"/>
  </r>
  <r>
    <n v="2019"/>
    <m/>
    <x v="2"/>
    <s v="UNICEF procured and installed life-saving_x000a_equipment in 11 district maternities and two maternity hospitals which benefitted about 25,000 newborns during July-December. "/>
    <s v="COAR 2019"/>
    <s v="UNICEF"/>
    <n v="1"/>
    <s v="Quant"/>
    <n v="1"/>
    <s v="Does not apply"/>
    <n v="0"/>
    <s v="Does not apply"/>
    <n v="0"/>
    <s v="Yes"/>
    <n v="1"/>
    <m/>
    <s v="With Russian Federation funding"/>
  </r>
  <r>
    <n v="2019"/>
    <m/>
    <x v="2"/>
    <s v="45,000 pregnant women mothers/caregivers of children under 2 years old received the improved MCH handbook"/>
    <s v="RAM 2019"/>
    <s v="UNICEF"/>
    <n v="1"/>
    <s v="Quant"/>
    <n v="1"/>
    <s v="Does not apply"/>
    <n v="0"/>
    <s v="No"/>
    <n v="0"/>
    <s v="No"/>
    <n v="0"/>
    <s v="Yes"/>
    <s v="Target was 50,000 in 2019"/>
  </r>
  <r>
    <n v="2019"/>
    <m/>
    <x v="2"/>
    <s v="20% of births took place in Maternity and Newborn Units which applied national quality standards in 2019"/>
    <s v="RAM 2019"/>
    <s v="UNICEF"/>
    <n v="1"/>
    <s v="Quant"/>
    <n v="1"/>
    <s v="Does not apply"/>
    <n v="0"/>
    <s v="Does not apply"/>
    <n v="0"/>
    <s v="No"/>
    <n v="0"/>
    <s v="Yes"/>
    <s v="Target was 50% in 2019"/>
  </r>
  <r>
    <n v="2019"/>
    <m/>
    <x v="2"/>
    <s v="95 maternities’ focal points and 235 health_x000a_managers/experts across the country received training and essential newborn care equipment. "/>
    <s v="COAR 2019"/>
    <s v="UNICEF"/>
    <n v="1"/>
    <s v="Qual"/>
    <n v="0"/>
    <s v="Does not apply"/>
    <n v="0"/>
    <s v="Does not apply"/>
    <n v="0"/>
    <s v="No"/>
    <n v="0"/>
    <m/>
    <m/>
  </r>
  <r>
    <n v="2019"/>
    <m/>
    <x v="2"/>
    <s v="Procurement of Folic Acid and iron for 86,000 pregnant women, 221 anthropometric measurement_x000a_equipment for PHC facilities and therapeutic food for treatment of severe acute malnutrition (SAM) in 4,000 children contributed to increased coverage of affected children from three to eight per cent in 2019"/>
    <s v="COAR 2019"/>
    <s v="UNICEF"/>
    <n v="1"/>
    <s v="Quant"/>
    <n v="1"/>
    <s v="Does not apply"/>
    <n v="0"/>
    <s v="No"/>
    <n v="0"/>
    <s v="No"/>
    <n v="0"/>
    <s v="Yes"/>
    <s v="Target was 110,000 in 2019"/>
  </r>
  <r>
    <m/>
    <m/>
    <x v="1"/>
    <s v="SAM coverage across the country increased of 32% with 82% recovery rate in 2019"/>
    <s v="RAM 2019"/>
    <s v="UNICEF"/>
    <n v="1"/>
    <s v="Quant"/>
    <n v="1"/>
    <s v="Does not apply"/>
    <n v="0"/>
    <s v="Does not apply"/>
    <n v="0"/>
    <s v="No"/>
    <n v="0"/>
    <s v="Yes"/>
    <m/>
  </r>
  <r>
    <m/>
    <m/>
    <x v="1"/>
    <s v="3,163 children aged 0-59 months with SAM were admitted for treatment"/>
    <s v="RAM 2019"/>
    <s v="UNICEF"/>
    <n v="1"/>
    <s v="Quant"/>
    <n v="1"/>
    <s v="No"/>
    <n v="0"/>
    <s v="Yes"/>
    <n v="1"/>
    <s v="No"/>
    <n v="0"/>
    <s v="Yes"/>
    <s v="Target was 4,000 in 2019"/>
  </r>
  <r>
    <m/>
    <m/>
    <x v="1"/>
    <s v="96% of children aged 6-59 months old were provided with two annual doses of vitamin A supplements"/>
    <s v="RAM 2019"/>
    <s v="UNICEF"/>
    <n v="1"/>
    <s v="Quant"/>
    <n v="1"/>
    <s v="No"/>
    <n v="0"/>
    <s v="Yes"/>
    <n v="1"/>
    <s v="No"/>
    <n v="0"/>
    <s v="Yes"/>
    <s v="Target was 92% in 2019"/>
  </r>
  <r>
    <m/>
    <m/>
    <x v="1"/>
    <s v="92% of households were adequately using iodized Salt in 2019"/>
    <s v="RAM 2019"/>
    <s v="UNICEF"/>
    <n v="1"/>
    <s v="Qual"/>
    <n v="0"/>
    <s v="Does not apply"/>
    <n v="0"/>
    <s v="Does not apply"/>
    <n v="0"/>
    <s v="No"/>
    <n v="0"/>
    <s v="Yes"/>
    <s v="Target was 95% in 2019"/>
  </r>
  <r>
    <n v="2019"/>
    <m/>
    <x v="3"/>
    <s v="In 2019, in Bokhtar city and Rasht district only, 10,102 children were screened for developmental delays, and 196 children with developmental delays and disabilities received early intervention services. "/>
    <s v="COAR 2019"/>
    <s v="UNICEF"/>
    <n v="1"/>
    <s v="Quant"/>
    <n v="1"/>
    <s v="No"/>
    <n v="0"/>
    <s v="No"/>
    <n v="0"/>
    <s v="Yes"/>
    <n v="1"/>
    <m/>
    <m/>
  </r>
  <r>
    <n v="2019"/>
    <m/>
    <x v="5"/>
    <s v="14,000 adolescent girls (about 45 per cent) and boys received mental health services from school psychologists and counsellors. "/>
    <s v="COAR 2019"/>
    <s v="UNICEF"/>
    <n v="1"/>
    <s v="Quant"/>
    <n v="1"/>
    <s v="Yes"/>
    <n v="1"/>
    <s v="Yes"/>
    <n v="1"/>
    <s v="Yes"/>
    <n v="1"/>
    <s v="Yes"/>
    <s v="This accounts for about 16 per cent of adolescents in targeted nine districts (220 schools, approximately five per cent of schools in Tajikistan)."/>
  </r>
  <r>
    <m/>
    <m/>
    <x v="5"/>
    <s v="655 school and health professionals in targeted district areas have adequate capacity to provide appropriate support, including psychological support, to address the specific needs of adolescents, especially vulnerable groups"/>
    <s v="RAM 2019"/>
    <s v="UNICEF"/>
    <n v="1"/>
    <s v="Qual"/>
    <n v="0"/>
    <s v="Does not apply"/>
    <n v="0"/>
    <s v="Does not apply"/>
    <n v="0"/>
    <s v="Yes"/>
    <n v="1"/>
    <s v="Yes"/>
    <m/>
  </r>
  <r>
    <n v="2019"/>
    <m/>
    <x v="2"/>
    <s v="Number of live births delivered in health facilities through UNICEF-supported programmes"/>
    <s v="SMQ 2019 Survive and Thrive"/>
    <s v="Other"/>
    <n v="0"/>
    <s v="Quant"/>
    <n v="1"/>
    <s v="Does not apply"/>
    <n v="0"/>
    <s v="does not apply to indicator"/>
    <n v="0"/>
    <s v="No"/>
    <n v="0"/>
    <m/>
    <s v="40133 live births in UNICEF supported areas (HMIS report for 11 months of 2019)             38643 live births delivered in a health facility in UNICEF supported areas"/>
  </r>
  <r>
    <n v="2019"/>
    <m/>
    <x v="2"/>
    <s v="Countries implementing plans to strengthen quality of maternal and newborn primary health care"/>
    <s v="SMQ 2019 Survive and Thrive"/>
    <s v="UNICEF"/>
    <n v="1"/>
    <s v="Qual"/>
    <n v="0"/>
    <s v="Does not apply"/>
    <n v="0"/>
    <s v="does not apply to indicator"/>
    <n v="0"/>
    <s v="does not apply to indicator"/>
    <n v="0"/>
    <m/>
    <m/>
  </r>
  <r>
    <n v="2019"/>
    <m/>
    <x v="1"/>
    <s v="Integration of nutrition counseling in pregnancy care programmes"/>
    <s v="SMQ 2019 Survive and Thrive"/>
    <s v="UNICEF"/>
    <n v="1"/>
    <s v="Qual"/>
    <n v="0"/>
    <s v="does not apply to indicator"/>
    <n v="0"/>
    <s v="does not apply to indicator"/>
    <n v="0"/>
    <s v="does not apply to indicator"/>
    <n v="0"/>
    <m/>
    <m/>
  </r>
  <r>
    <n v="2019"/>
    <m/>
    <x v="1"/>
    <s v="National strategy to prevent stunting in children"/>
    <s v="SMQ 2019 Survive and Thrive"/>
    <s v="UNICEF"/>
    <n v="1"/>
    <s v="Qual"/>
    <n v="0"/>
    <s v="does not apply to indicator"/>
    <n v="0"/>
    <s v="does not apply to indicator"/>
    <n v="0"/>
    <s v="does not apply to indicator"/>
    <n v="0"/>
    <m/>
    <s v="UNICEF provided technical and financial assistance to the National SUN coordination committeed in finalizing of the multisectoral actional plan for nutrition aming in reducation of stunting in children under 5 in the country to approved by the government in the first half of 2020"/>
  </r>
  <r>
    <n v="2019"/>
    <m/>
    <x v="1"/>
    <s v="Programmes to improve the diversity of diets in children"/>
    <s v="SMQ 2019 Survive and Thrive"/>
    <s v="UNICEF"/>
    <n v="1"/>
    <s v="Qual"/>
    <n v="0"/>
    <s v="does not apply to indicator"/>
    <n v="0"/>
    <s v="does not apply to indicator"/>
    <n v="0"/>
    <s v="does not apply to indicator"/>
    <n v="0"/>
    <m/>
    <m/>
  </r>
  <r>
    <n v="2019"/>
    <m/>
    <x v="1"/>
    <s v="Number of girls and boys with severe acute malnutrition (SAM) who are admitted for treatment"/>
    <s v="SMQ 2019 Survive and Thrive"/>
    <s v="UNICEF"/>
    <n v="1"/>
    <s v="Quant"/>
    <n v="1"/>
    <s v="Yes"/>
    <n v="1"/>
    <s v="No"/>
    <n v="0"/>
    <s v="No"/>
    <n v="0"/>
    <m/>
    <s v="3163 children aged 6-59 months were admitted for treatment of severe acute malnutrition through UNICEF-supported programmes, including 1551 boys and 1612 girls."/>
  </r>
  <r>
    <n v="2019"/>
    <m/>
    <x v="4"/>
    <s v="Implementation of policies and/or strategies for the integration of key HIV/AIDS interventions (HIV testing and counselling, antretroviral therapy) into child-centered service points and the degree of scale within countries"/>
    <s v="SMQ 2019 Survive and Thrive"/>
    <s v="UNICEF"/>
    <n v="1"/>
    <s v="Qual"/>
    <n v="0"/>
    <s v="does not apply to indicator"/>
    <n v="0"/>
    <s v="does not apply to indicator"/>
    <n v="0"/>
    <s v="does not apply to indicator"/>
    <n v="0"/>
    <m/>
    <s v="In April, 2019 MoHSP issued new order on integration of HIV services for children and adults into PHC throughout the country. According to this order all services related to HIV testing, treatment, care and support should be done within PHC facilities by relevant specialists. UNICEF provided an extensive support during the piloting phase for integration of Pediatric AIDS into child-centered service points at 21 PHC facilities through capacity building, supervision, renovation/equipping of rooms."/>
  </r>
  <r>
    <n v="2019"/>
    <m/>
    <x v="6"/>
    <s v="Implementation of at least three high-impact gender-responsive adolescent prevention interventions"/>
    <s v="SMQ 2019 Survive and Thrive"/>
    <s v="UNICEF"/>
    <n v="1"/>
    <s v="Qual"/>
    <n v="0"/>
    <s v="does not apply to indicator"/>
    <n v="0"/>
    <s v="does not apply to indicator"/>
    <n v="0"/>
    <s v="does not apply to indicator"/>
    <n v="0"/>
    <m/>
    <m/>
  </r>
  <r>
    <n v="2019"/>
    <m/>
    <x v="7"/>
    <s v="Adoption of ECD packages for children at scale "/>
    <s v="SMQ 2019 Survive and Thrive"/>
    <s v="UNICEF"/>
    <n v="1"/>
    <s v="Qual"/>
    <n v="0"/>
    <s v="does not apply to indicator"/>
    <n v="0"/>
    <s v="does not apply to indicator"/>
    <n v="0"/>
    <s v="does not apply to indicator"/>
    <n v="0"/>
    <m/>
    <m/>
  </r>
  <r>
    <n v="2019"/>
    <m/>
    <x v="7"/>
    <s v="Percentage of UNICEF-targeted girls and boys in humanitarian situations who participate in organized programmes with ECD kits through UNICEF-supported programmes"/>
    <s v="SMQ 2019 Survive and Thrive"/>
    <s v="UNICEF"/>
    <n v="1"/>
    <s v="Quant"/>
    <n v="1"/>
    <s v="No"/>
    <n v="0"/>
    <s v="Yes"/>
    <n v="1"/>
    <s v="No"/>
    <n v="0"/>
    <m/>
    <s v="2500 children under five targeted to participate in organized programmes with ECD kit, 55 ECD kits covering 2500 children under five"/>
  </r>
  <r>
    <n v="2017"/>
    <m/>
    <x v="3"/>
    <s v="1 in 23 children dies before they reach 5 years with more than 8 in 10 of those deaths occuring during infancy"/>
    <s v="DHS 2017"/>
    <s v="DHS 2017"/>
    <n v="0"/>
    <s v="Quant"/>
    <n v="1"/>
    <s v="No"/>
    <n v="0"/>
    <s v="Yes"/>
    <n v="1"/>
    <s v="No"/>
    <n v="0"/>
    <m/>
    <m/>
  </r>
  <r>
    <n v="2017"/>
    <m/>
    <x v="1"/>
    <s v="1 in 5 children is stunted, 42 children out of 1000 are aneamic"/>
    <s v="DHS 2017"/>
    <s v="DHS 2017"/>
    <n v="0"/>
    <s v="Quant"/>
    <n v="1"/>
    <s v="No"/>
    <n v="0"/>
    <s v="No"/>
    <n v="0"/>
    <s v="No"/>
    <n v="0"/>
    <m/>
    <m/>
  </r>
  <r>
    <n v="2017"/>
    <m/>
    <x v="0"/>
    <s v="95% immunization coverage but lower coverage of children aged 12-23 months immunized with all age-appropriate vaccines (79%)"/>
    <s v="DHS 2017"/>
    <s v="DHS 2017"/>
    <n v="0"/>
    <s v="Quant"/>
    <n v="1"/>
    <s v="No"/>
    <n v="0"/>
    <s v="No"/>
    <n v="0"/>
    <s v="No"/>
    <n v="0"/>
    <m/>
    <m/>
  </r>
  <r>
    <n v="2017"/>
    <m/>
    <x v="2"/>
    <s v="Number of women receiving the recommended four antenatal care visits (ANC) during a pregnancy (from 53% in 2012 to 64% in 2017).                                                         1 in 3 women remains under-cared for during pregnancy and 1 in 10 does not see a health professional at least once for ANC. Urban women more likely to receive 4 or more ANC visits (76% against 60% in rural areas)               (→SDG 3.1.1)"/>
    <s v="DHS 2017"/>
    <s v="DHS 2017"/>
    <n v="0"/>
    <s v="Quant"/>
    <n v="1"/>
    <s v="Does not apply"/>
    <n v="0"/>
    <s v="No"/>
    <n v="0"/>
    <s v="Yes"/>
    <n v="1"/>
    <m/>
    <s v="Checked against UNDAF outcomes"/>
  </r>
  <r>
    <n v="2017"/>
    <m/>
    <x v="2"/>
    <s v="Percentage of births attended by a skilled provider : from 86% in 2012 to 88% in 2017.                                 UNDAF target for 2020 : 95%                                (→SDG 3.1.2)"/>
    <s v="DHS, MoHSPP"/>
    <s v="DHS, MoHSPP"/>
    <n v="0"/>
    <s v="Quant"/>
    <n v="1"/>
    <s v="Does not apply"/>
    <n v="0"/>
    <s v="No"/>
    <n v="0"/>
    <s v="No"/>
    <n v="0"/>
    <m/>
    <s v="Checked against UNDAF outcomes"/>
  </r>
  <r>
    <n v="2017"/>
    <m/>
    <x v="2"/>
    <s v="Infant mortality rates (IMR) have fallen from 53 per 1,000 live births in 2007 to 33 per 1,000 live births in 2017"/>
    <s v="DHS 2017"/>
    <s v="DHS 2017"/>
    <n v="0"/>
    <s v="Quant"/>
    <n v="1"/>
    <s v="Does not apply"/>
    <n v="0"/>
    <s v="No"/>
    <n v="0"/>
    <s v="No"/>
    <n v="0"/>
    <m/>
    <m/>
  </r>
  <r>
    <n v="2018"/>
    <m/>
    <x v="8"/>
    <s v="42% of IMR can be attributed to lack of water and sanitation at community level"/>
    <s v="COAR 2018"/>
    <s v="UNICEF"/>
    <n v="1"/>
    <s v="Quant"/>
    <n v="1"/>
    <s v="No"/>
    <n v="0"/>
    <s v="No"/>
    <n v="0"/>
    <s v="No"/>
    <n v="0"/>
    <m/>
    <m/>
  </r>
  <r>
    <n v="2018"/>
    <m/>
    <x v="2"/>
    <s v="1% of maternity hospitals were found to have all necessary equipment and only 5% have all 20 essential medecines, leading to non-compliance with neonatal protocols and quality of care standards"/>
    <s v="COAR 2018"/>
    <s v="COAR 2018"/>
    <n v="0"/>
    <s v="Quant"/>
    <n v="1"/>
    <s v="Does not apply"/>
    <n v="0"/>
    <s v="Does not apply"/>
    <n v="0"/>
    <s v="No"/>
    <n v="0"/>
    <m/>
    <s v="In rural areas, neonatal mortality, although reduced overall, remains unchanged (The Universal Period Review, 2016) and patients receive low standard medical care in poorly serviced facilities with no, or outdated, equipment (Vulnerability and Resilience Atlas 2018)"/>
  </r>
  <r>
    <n v="2018"/>
    <m/>
    <x v="2"/>
    <s v="4 out of every 10 women in Tajikistan is anemic, including almost 25% women of reproductive age"/>
    <s v="Vulnerability and Resilience Atlas 2018"/>
    <s v="Vulnerability and Resilience Atlas 2018"/>
    <n v="0"/>
    <s v="Quant"/>
    <n v="1"/>
    <s v="Does not apply"/>
    <n v="0"/>
    <s v="Yes"/>
    <n v="1"/>
    <s v="No"/>
    <n v="0"/>
    <m/>
    <m/>
  </r>
  <r>
    <n v="2016"/>
    <m/>
    <x v="2"/>
    <s v="9 out of every 10 infants are breastfed but only half of all infants are introduced to complementary foods at appropriate ages.                            Only a fith of children between the ages of 6-23 months receive optimal infant and young child feeding in terms of food diversity and meal frequency. "/>
    <s v="Formative Research on Infant and young child feeding and maternal nutrition in Tajikistan, UNICEF 2016"/>
    <s v="UNICEF"/>
    <n v="1"/>
    <s v="Quant"/>
    <n v="1"/>
    <s v="Does not apply"/>
    <n v="0"/>
    <s v="Yes"/>
    <n v="1"/>
    <s v="No"/>
    <n v="0"/>
    <m/>
    <m/>
  </r>
  <r>
    <n v="2018"/>
    <m/>
    <x v="4"/>
    <s v="Number of people living with HIV : 7,552, of which 10.2% are children under the age of 18 and 665 under the age of 15"/>
    <s v="Assessment of the impact of social allowances on the quality of life of children living with HIV. Study report, UNICEF, August 2018"/>
    <s v="UNICEF"/>
    <n v="1"/>
    <s v="Quant"/>
    <n v="1"/>
    <s v="No"/>
    <n v="0"/>
    <s v="Yes"/>
    <n v="1"/>
    <s v="No"/>
    <n v="0"/>
    <m/>
    <s v="In 2017, the government of Tajikistan reported a slightly higher figure of 800 HIV positive children 400 girls and 400 boys. CRC Concluding observation on the combined third to fith periodic reports of Tajikistan 2017"/>
  </r>
  <r>
    <n v="2018"/>
    <m/>
    <x v="4"/>
    <s v="Number of children living with HIV with access to social services: increased from 63% in 2015 to 75% in 2018"/>
    <s v="COAR 2018"/>
    <s v="COAR 2018"/>
    <n v="0"/>
    <s v="Quant"/>
    <n v="1"/>
    <s v="No"/>
    <n v="0"/>
    <s v="No"/>
    <n v="0"/>
    <s v="No"/>
    <n v="0"/>
    <m/>
    <m/>
  </r>
  <r>
    <n v="2018"/>
    <m/>
    <x v="1"/>
    <s v="37.6% of Tajik women aged between 5-49 are overweight or obese, a 27% increase since 2012. Urban women are slightly more likely than younger women to be obese. Khatlon and Sughd have seen the most alarming rises in obesity"/>
    <s v="Vulnerability and Resilience Atlas 2018"/>
    <s v="Vulnerability and Resilience Atlas 2018"/>
    <n v="0"/>
    <s v="Quant"/>
    <n v="1"/>
    <s v="Yes"/>
    <n v="1"/>
    <s v="Yes"/>
    <n v="1"/>
    <s v="Yes"/>
    <n v="1"/>
    <m/>
    <m/>
  </r>
  <r>
    <n v="2015"/>
    <m/>
    <x v="5"/>
    <s v="Number of registered cases of female suicide or attempted suicide: 325"/>
    <s v="State Prosecutor"/>
    <s v="State Prosecutor"/>
    <n v="0"/>
    <s v="Quant"/>
    <n v="1"/>
    <s v="Yes"/>
    <n v="1"/>
    <s v="Yes"/>
    <n v="1"/>
    <s v="No"/>
    <n v="0"/>
    <m/>
    <s v="Case go unregistered because of stigma."/>
  </r>
  <r>
    <s v="-"/>
    <m/>
    <x v="5"/>
    <s v="Suicide rate for young people 12-24 years, higher among girls (13.4/100,00) than for boys (10.9/100,00)"/>
    <s v="Taleshi, M M. UNICEF policy brief, Adolescent and Youth Programming in Tajikistan"/>
    <s v="UNICEF"/>
    <n v="1"/>
    <s v="Quant"/>
    <n v="1"/>
    <s v="Yes"/>
    <n v="1"/>
    <s v="Yes"/>
    <n v="1"/>
    <s v="No"/>
    <n v="0"/>
    <m/>
    <m/>
  </r>
  <r>
    <n v="2013"/>
    <m/>
    <x v="4"/>
    <s v="72% of women living with HIV have thought about committing suicide and 24% have made an attempt"/>
    <s v="National NGOs 2013"/>
    <s v="National NGOs 2014"/>
    <n v="0"/>
    <s v="Quant"/>
    <n v="1"/>
    <s v="Yes"/>
    <n v="1"/>
    <s v="No"/>
    <n v="0"/>
    <s v="No"/>
    <n v="0"/>
    <m/>
    <m/>
  </r>
  <r>
    <n v="2019"/>
    <m/>
    <x v="2"/>
    <s v="7% of women aged 15-19 are either pregnant or already have a child, with a majority of 18-19 year olds"/>
    <s v="Tajikistan SitAn 2019 page 32"/>
    <s v="UNICEF"/>
    <n v="1"/>
    <s v="Quant"/>
    <n v="1"/>
    <s v="Does not apply"/>
    <n v="0"/>
    <s v="Yes"/>
    <n v="1"/>
    <s v="No"/>
    <n v="0"/>
    <m/>
    <m/>
  </r>
  <r>
    <s v="-"/>
    <m/>
    <x v="2"/>
    <s v="26% of 19 year old women are either pregnant or have had a child, with 47% of women married by the age of 20"/>
    <s v="Promoting Prevention of Violence against Children and Adolescents in Pilot Communities in Tajikistan: Report of the Formative Research Phase, Istituto degli Innocenti"/>
    <s v="Promoting Prevention of Violence against Children and Adolescents in Pilot Communities in Tajikistan: Report of the Formative Research Phase, Istituto degli Innocenti"/>
    <n v="0"/>
    <s v="Quant"/>
    <n v="1"/>
    <s v="Does not apply"/>
    <n v="0"/>
    <s v="Yes"/>
    <n v="1"/>
    <s v="No"/>
    <n v="0"/>
    <m/>
    <m/>
  </r>
  <r>
    <n v="2016"/>
    <m/>
    <x v="9"/>
    <s v="Number of physicians per 100,000 population in Tajikistan : 170 (compared to 347 for the EU)                                                               Number of nurses per 100,000 : 44"/>
    <s v="Khodjamurodov G, Sodiqova D, Akkazieva B, Rechel B. Tajikistan: health system review. Health Systems in Transition, 2016; 18(1), 1-114"/>
    <s v="Khodjamurodov G, Sodiqova D, Akkazieva B, Rechel B. Tajikistan: health system review. Health Systems in Transition, 2016; 18(1), 1-115"/>
    <n v="0"/>
    <s v="Quant"/>
    <n v="1"/>
    <s v="No"/>
    <n v="0"/>
    <s v="No"/>
    <n v="0"/>
    <s v="Yes"/>
    <n v="1"/>
    <m/>
    <s v="Rural areas struggle to recruit and retain health workers, as many choose to work in cities or migrate as health workers seek higher wages abroad."/>
  </r>
  <r>
    <n v="2017"/>
    <m/>
    <x v="1"/>
    <s v="8% of Tajik children are underweight with 2% classified as severly underweight (peak levels are found among children age 6-8, 9-11 months at 11% each). 86.2% of severly malnourished children received medical treatment"/>
    <s v="DHS 2017"/>
    <s v="DHS 2017"/>
    <n v="0"/>
    <s v="Quant"/>
    <n v="1"/>
    <s v="No"/>
    <n v="0"/>
    <s v="Yes"/>
    <n v="1"/>
    <s v="No"/>
    <n v="0"/>
    <m/>
    <m/>
  </r>
  <r>
    <m/>
    <m/>
    <x v="4"/>
    <s v="Tajikistan is one of the few countries in the world in which HIV prevalence has increased by 25% in the last ten years"/>
    <s v="All statistics sourced at : The Global Fund, Tajikistan"/>
    <s v="All statistics sourced at : The Global Fund, Tajikistan"/>
    <n v="0"/>
    <s v="Qual"/>
    <n v="0"/>
    <s v="No"/>
    <n v="0"/>
    <s v="No"/>
    <n v="0"/>
    <s v="No"/>
    <n v="0"/>
    <m/>
    <m/>
  </r>
  <r>
    <m/>
    <m/>
    <x v="4"/>
    <s v="From 2009-2016 the number of cases of infection among women increased approximately four times. Over 50% of women infected with HIV have, or have had, sexual partners who had, at some point, migrated for labour."/>
    <s v="Tajik center for Aids prevention and control"/>
    <s v="Tajik center for Aids prevention and control"/>
    <n v="0"/>
    <s v="Quant"/>
    <n v="1"/>
    <s v="Yes"/>
    <n v="1"/>
    <s v="No"/>
    <n v="0"/>
    <s v="No"/>
    <n v="0"/>
    <m/>
    <m/>
  </r>
  <r>
    <n v="2018"/>
    <m/>
    <x v="4"/>
    <s v="UNDAF Outcome 3.14 % HIV-positive pregnant women who receive antiretroviral to reduce the risk of a mother to child transmission   (→SDG 3.3.1)_x000a_Baseline: 97 (2018)_x000a_Target: 100 (2020)_x000a_"/>
    <s v="MoHSPP JA"/>
    <s v="MoHSPP JA"/>
    <n v="0"/>
    <s v="Quant"/>
    <n v="1"/>
    <s v="Yes"/>
    <n v="1"/>
    <s v="No"/>
    <n v="0"/>
    <s v="No"/>
    <n v="0"/>
    <m/>
    <s v="UNDAF Framework Outcome 3. People in Tajikistan benefit from quality, equitable and inclusive health, education and social protection systems"/>
  </r>
  <r>
    <n v="2018"/>
    <m/>
    <x v="4"/>
    <s v="UNDAF Outcome 3.16 % Adults and children with HIV known to be on treatment 12 months after_x000a_initiation of antiretroviral therapy (by age group and sex for persons aged_x000a_&gt;15yrs) (→SDG 3.3.1)_x000a_Baseline: (2018) Total: 94 &lt; 15 yrs: 94_x000a_Male 15+: 92_x000a_Female 15+: 96_x000a_Target: (2020) Total: 96 &lt;15 yrs: 96_x000a_Male 15+: 95_x000a_Female 15+: 97"/>
    <s v="MoHSPP/UN reports"/>
    <s v="MoHSPP/UN reports"/>
    <n v="0"/>
    <s v="Quant"/>
    <n v="1"/>
    <s v="Yes"/>
    <n v="1"/>
    <s v="Yes"/>
    <n v="1"/>
    <s v="No"/>
    <n v="0"/>
    <m/>
    <s v="UNDAF Framework Outcome 3. People in Tajikistan benefit from quality, equitable and inclusive health, education and social protection systems"/>
  </r>
  <r>
    <n v="2017"/>
    <m/>
    <x v="2"/>
    <s v="UNDAF Outcome 3.6 Neonatal mortality rate (per 1,000 live births) (SDG 3.2.2)_x000a_Baseline: (2017)13_x000a_Target: (2020)10_x000a_"/>
    <s v="IGME"/>
    <s v="IGME"/>
    <n v="0"/>
    <s v="Quant"/>
    <n v="1"/>
    <s v="Does not apply"/>
    <n v="0"/>
    <s v="Does not apply"/>
    <n v="0"/>
    <s v="No"/>
    <n v="0"/>
    <m/>
    <s v="UNDAF Framework Outcome 3. People in Tajikistan benefit from quality, equitable and inclusive health, education and social protection systems"/>
  </r>
  <r>
    <n v="2017"/>
    <m/>
    <x v="0"/>
    <s v="UNDAF Outcome 3.7 % Maintain high coverage of Penta 3 (DPT-HepB-Hib) vaccine in children 12-23 months age (→SDG 3.2.1)_x000a_Baseline: (2017) 87% Target: (2020) 95%"/>
    <s v="DHS 2017"/>
    <s v="DHS 2017"/>
    <n v="0"/>
    <s v="Quant"/>
    <n v="1"/>
    <s v="No"/>
    <n v="0"/>
    <s v="No"/>
    <n v="0"/>
    <s v="No"/>
    <n v="0"/>
    <m/>
    <s v="UNDAF Framework Outcome 3. People in Tajikistan benefit from quality, equitable and inclusive health, education and social protection systems"/>
  </r>
  <r>
    <n v="2017"/>
    <m/>
    <x v="1"/>
    <s v="UNDAF Outcome 4.1: Prevalence of stunting, wasting, underweight among children under age 5 (SDG: 2.1.3; 2.2.2)_x000a_Baseline : Stunting (2017) Total: 17.5%_x000a_F: 17.2% M: 17.8%_x000a_Wasting (2017)Total: 5.6%_x000a_F: 5% M: 6.1%_x000a_Underweight (&lt;50th)(2012):Total: 12%_x000a_F: 12% M: 12%                                                              Target (2020) Stunting Total: 20%_x000a_F: 20% M: 20%_x000a_Wasting Total: 7%_x000a_F: 7% M: 7%_x000a_Underweight (&lt;50th): Total: 8%_x000a_F: 8% M: 8%"/>
    <s v="DHS 2012, 2017"/>
    <s v="DHS 2012, 2017"/>
    <n v="0"/>
    <s v="Quant"/>
    <n v="1"/>
    <s v="Yes"/>
    <n v="1"/>
    <s v="Yes"/>
    <n v="1"/>
    <s v="No"/>
    <n v="0"/>
    <m/>
    <s v="UNDAF Outcome 4. The nutritional status of the people in Tajikistan is improved through stable access to sufficient, appropriate and safe food, improved child feeding practices, better water and sanitation and improved access to quality health care"/>
  </r>
  <r>
    <n v="2017"/>
    <m/>
    <x v="2"/>
    <s v="UNDAF Outcome 4.2 Exclusive breastfeeding rate among children under 6 months (→SDG 2.2.1, 2.2.2)                                                 Baseline 2017 : 46%                                       Target 2020: 41%"/>
    <s v="DHS 2017"/>
    <s v="DHS 2017"/>
    <n v="0"/>
    <s v="Quant"/>
    <n v="1"/>
    <s v="Does not apply"/>
    <n v="0"/>
    <s v="No"/>
    <n v="0"/>
    <s v="No"/>
    <n v="0"/>
    <m/>
    <s v="UNDAF Outcome 4. The nutritional status of the people in Tajikistan is improved through stable access to sufficient, appropriate and safe food, improved child feeding practices, better water and sanitation and improved access to quality health care"/>
  </r>
  <r>
    <n v="2017"/>
    <m/>
    <x v="2"/>
    <s v="UNDAF Outcome 4.3 Prevalence of anemia among women of reproductive age (15-49 yrs)(→SDG 2.1.1, 3.1.1)                                                Baseline (2017): Total (41%), DRS (33%), GBAO (55%), Khatlon (47%) and Sughd (40%).                                                                           Target (2020): 20% "/>
    <s v="DHS 2017"/>
    <s v="DHS 2017"/>
    <n v="0"/>
    <s v="Quant"/>
    <n v="1"/>
    <s v="Does not apply"/>
    <n v="0"/>
    <s v="Yes"/>
    <n v="1"/>
    <s v="Yes"/>
    <n v="1"/>
    <m/>
    <s v="UNDAF Outcome 4. The nutritional status of the people in Tajikistan is improved through stable access to sufficient, appropriate and safe food, improved child feeding practices, better water and sanitation and improved access to quality health care"/>
  </r>
  <r>
    <n v="2017"/>
    <m/>
    <x v="1"/>
    <s v="UNDAF Outcome 4.4 Level of anemia among children (→SDG 2.2.1, 2.2.2)_x000a_Baseline: (2017) U5: T: 41.6% (2017)_x000a_F: 40.1 % (2017) M: 43.1 % (2017)_x000a_U2:  T: 53.15% (2017)_x000a_Target: (2020)_x000a_U5:  T: &lt;25%_x000a_F: &lt;25% M: &lt;25%_x000a_U2: T: &lt;25%"/>
    <s v="DHS 2017"/>
    <s v="DHS 2017"/>
    <n v="0"/>
    <s v="Quant"/>
    <n v="1"/>
    <s v="Yes"/>
    <n v="1"/>
    <s v="Yes"/>
    <n v="1"/>
    <s v="No"/>
    <n v="0"/>
    <m/>
    <s v="UNDAF Outcome 4. The nutritional status of the people in Tajikistan is improved through stable access to sufficient, appropriate and safe food, improved child feeding practices, better water and sanitation and improved access to quality health care"/>
  </r>
  <r>
    <n v="2017"/>
    <m/>
    <x v="1"/>
    <s v="UNDAF Outcome 4.5 Percentage of households consuming adequately iodized salt (→SDG 2.1.1, 2.2.1, 2.2.2)_x000a_Baseline: (2017) 92%_x000a_Target: (2020) Over 90 %"/>
    <s v="DHS 2017"/>
    <s v="DHS 2017"/>
    <n v="0"/>
    <s v="Quant"/>
    <n v="1"/>
    <s v="Does not apply"/>
    <n v="0"/>
    <s v="Does not apply"/>
    <n v="0"/>
    <s v="No"/>
    <n v="0"/>
    <m/>
    <s v="UNDAF Outcome 4. The nutritional status of the people in Tajikistan is improved through stable access to sufficient, appropriate and safe food, improved child feeding practices, better water and sanitation and improved access to quality health care"/>
  </r>
  <r>
    <n v="2017"/>
    <m/>
    <x v="1"/>
    <s v="UNDAF Outcome 4.6 Proportion of children aged 0-59 months with diarrhea receiving oral rehydration therapy (ORS + Zinc + RHF or increased fluids) by sex and region_x000a_(→SDG 3.2.1, 3.9.2)_x000a_Baseline: (2017) T: 70.2%_x000a_F: 72.3% M: 74.3%_x000a_GBAO: 90.6% Sughd: 81.0% DRS: 79.3%_x000a_Khatlon: 67.0%_x000a_Target: (2020) 80%"/>
    <s v="DHS 2017"/>
    <s v="DHS 2017"/>
    <n v="0"/>
    <s v="Quant"/>
    <n v="1"/>
    <s v="Yes"/>
    <n v="1"/>
    <s v="Yes"/>
    <n v="1"/>
    <s v="Yes"/>
    <n v="1"/>
    <m/>
    <s v="UNDAF Outcome 4. The nutritional status of the people in Tajikistan is improved through stable access to sufficient, appropriate and safe food, improved child feeding practices, better water and sanitation and improved access to quality health care"/>
  </r>
  <r>
    <n v="2019"/>
    <s v="Safe and clean evironment "/>
    <x v="8"/>
    <s v="Number of additional people with access to a safe drinking water services through UNICEF supported programmes"/>
    <s v="SMQ 2019 Safe and Clean environment"/>
    <s v="UNICEF"/>
    <n v="1"/>
    <s v="Quant"/>
    <n v="1"/>
    <s v="Yes"/>
    <n v="1"/>
    <s v="No"/>
    <n v="0"/>
    <s v="Yes"/>
    <n v="1"/>
    <n v="2019"/>
    <s v="65000 women and their newborns (beneficiaries of maternity houses) located in rural areas of Tajikistan gained access to SAFELY MANAGED WATER SERVICE LEVEL. Reaching the people at household level was not the focus of the WASH related programming intervention during 2019. The 65,000 beneficiaries in maternities are reported under WASH in Institutions part"/>
  </r>
  <r>
    <n v="2019"/>
    <m/>
    <x v="8"/>
    <s v="Number of people in humanitarian situation who were provided with a sufficient quantity of water of appropriate quality for drinking, cooking and personal hygiene through UNICEF supported programmes during year of reporting"/>
    <s v="SMQ 2019 Safe and Clean environment"/>
    <s v="UNICEF"/>
    <n v="1"/>
    <s v="Quant"/>
    <n v="1"/>
    <s v="Yes"/>
    <n v="1"/>
    <s v="No"/>
    <n v="0"/>
    <s v="Yes"/>
    <n v="1"/>
    <m/>
    <s v="5249 people were provided with a sufficient quantity of water of apropriate quality, of which 3019 women and 2230 men in rural areas"/>
  </r>
  <r>
    <n v="2019"/>
    <m/>
    <x v="8"/>
    <s v="WASH in schools"/>
    <s v="SMQ 2019 Safe and Clean environment"/>
    <s v="UNICEF"/>
    <n v="1"/>
    <s v="Qual"/>
    <n v="0"/>
    <s v="does not apply to indicator"/>
    <n v="0"/>
    <s v="does not apply to indicator"/>
    <n v="0"/>
    <s v="does not apply to indicator"/>
    <n v="0"/>
    <n v="2019"/>
    <s v="UNICEF Tajikistan started its WASH programme in 2019. It is expected that in 2020, 49 shcools will gain access to WASH facilities. UNICEF Tajikistan will report on this indicator."/>
  </r>
  <r>
    <n v="2019"/>
    <m/>
    <x v="8"/>
    <s v="Number of people with access to basic sanitation services through UNICEF-supported programmes"/>
    <s v="SMQ 2019 Safe and Clean environment"/>
    <s v="UNICEF"/>
    <n v="1"/>
    <s v="Qual"/>
    <n v="0"/>
    <s v="No"/>
    <n v="0"/>
    <s v="No"/>
    <n v="0"/>
    <s v="Yes"/>
    <n v="1"/>
    <n v="2019"/>
    <s v="17 maternity houses in rural areas have gained access to sanitation services on its premises in 2019. Reaching the people at household level was not the focus of the WASH related programming intervention during 2019."/>
  </r>
  <r>
    <n v="2019"/>
    <m/>
    <x v="8"/>
    <s v="Number of schools with separate sanitation facilities for girls and boys"/>
    <s v="SMQ 2019 Safe and Clean environment"/>
    <s v="UNICEF"/>
    <n v="1"/>
    <s v="Qual"/>
    <n v="0"/>
    <s v="does not apply to indicator"/>
    <n v="0"/>
    <s v="does not apply to indicator"/>
    <n v="0"/>
    <s v="No"/>
    <n v="0"/>
    <n v="2019"/>
    <s v="In 2019, the contracts with construction companies were signed. The completion of works is  expected for July 2020. So, WASH activities reported for maternities only (17)."/>
  </r>
  <r>
    <n v="2019"/>
    <m/>
    <x v="8"/>
    <s v="Number of schools with menstrual hygiene management services"/>
    <s v="SMQ 2019 Safe and Clean environment"/>
    <s v="UNICEF"/>
    <n v="1"/>
    <s v="Qual"/>
    <n v="0"/>
    <s v="does not apply to indicator"/>
    <n v="0"/>
    <s v="does not apply to indicator"/>
    <n v="0"/>
    <s v="No"/>
    <n v="0"/>
    <n v="2019"/>
    <s v="This is planned for 2020."/>
  </r>
  <r>
    <n v="2019"/>
    <m/>
    <x v="8"/>
    <s v="Number of health centres that have basic WASH facilities, through UNICEF-supported programmes"/>
    <s v="SMQ 2019 Safe and Clean environment"/>
    <s v="UNICEF"/>
    <n v="1"/>
    <s v="Qual"/>
    <n v="0"/>
    <s v="does not apply to indicator"/>
    <n v="0"/>
    <s v="does not apply to indicator"/>
    <n v="0"/>
    <s v="Yes"/>
    <n v="1"/>
    <n v="2019"/>
    <s v="Rehabilitation of WASH infrastructure works conducted in 17 maternities across the country (1 urban and 16 rural health care facilities) enabled access to WASH services to 65, 000 mothres and their newborns (on annual basis, referring to the data provided by the Ministry of Health)"/>
  </r>
  <r>
    <n v="2019"/>
    <m/>
    <x v="8"/>
    <s v="Community-based hand-washing behaviour-change programmes at a national scale"/>
    <s v="SMQ 2019 Safe and Clean environment"/>
    <s v="UNICEF"/>
    <n v="1"/>
    <s v="Qual"/>
    <n v="0"/>
    <s v="does not apply to indicator"/>
    <n v="0"/>
    <s v="does not apply to indicator"/>
    <n v="0"/>
    <s v="No"/>
    <n v="0"/>
    <n v="2019"/>
    <s v="Expert group set up at national level co-chaired by WB and UNICEF aimed to develop a nation-wide handwashing programme package for schools."/>
  </r>
  <r>
    <n v="2018"/>
    <m/>
    <x v="10"/>
    <s v="UNICEF Tajikistan provided lifesaving humanitarian assistance to the population affected by floods and mudflows in Pyanj and Farkhor districts, and reached 5,040 affected people, including 3,175 children, with WASH-related emergency supplies, including hygiene kits, water tanks and_x000a_canisters, water purification tablets and communication for development materials. "/>
    <s v="COAR 2018"/>
    <s v="UNICEF"/>
    <n v="1"/>
    <s v="Quant"/>
    <n v="1"/>
    <s v="No"/>
    <n v="0"/>
    <s v="No"/>
    <n v="0"/>
    <s v="No"/>
    <n v="0"/>
    <m/>
    <m/>
  </r>
  <r>
    <m/>
    <m/>
    <x v="10"/>
    <s v="In Partnership with the Ministry of_x000a_Education and Science, UNICEF Tajikistan distributed the Disaster Risk Management_x000a_Guidelines to 3,800 schools in Tajikistan and provided training for school inspectors. "/>
    <s v="COAR 2019"/>
    <s v="UNICEF"/>
    <n v="1"/>
    <s v="Qual"/>
    <n v="0"/>
    <s v="Does not apply"/>
    <n v="0"/>
    <s v="Does not apply"/>
    <n v="0"/>
    <s v="Does not apply"/>
    <n v="0"/>
    <m/>
    <m/>
  </r>
  <r>
    <n v="2019"/>
    <m/>
    <x v="8"/>
    <s v="An estimated 65,000 pregnant women and their newborns (25% of annual births) benefited from improved WASH facilities"/>
    <s v="COAR 2019"/>
    <s v="UNICEF"/>
    <n v="1"/>
    <s v="Quant"/>
    <n v="1"/>
    <s v="Yes"/>
    <n v="1"/>
    <s v="No"/>
    <n v="0"/>
    <s v="No"/>
    <n v="0"/>
    <m/>
    <m/>
  </r>
  <r>
    <n v="2019"/>
    <m/>
    <x v="10"/>
    <s v="More than 3,000 students and 250 teachers and Parent and teacher association (PTA)_x000a_members from five target schools and 15,015 community members improved understanding of disaster risks, mitigation, prevention and preparedness measures."/>
    <s v="COAR 2019"/>
    <s v="UNICEF"/>
    <n v="1"/>
    <s v="Quant"/>
    <n v="1"/>
    <s v="No"/>
    <n v="0"/>
    <s v="No"/>
    <n v="0"/>
    <s v="No"/>
    <n v="0"/>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n v="2019"/>
    <m/>
    <x v="11"/>
    <m/>
    <m/>
    <m/>
    <m/>
    <m/>
    <m/>
    <m/>
    <m/>
    <m/>
    <m/>
    <m/>
    <m/>
    <m/>
    <m/>
  </r>
  <r>
    <m/>
    <m/>
    <x v="11"/>
    <m/>
    <m/>
    <m/>
    <m/>
    <m/>
    <m/>
    <m/>
    <m/>
    <m/>
    <m/>
    <m/>
    <m/>
    <m/>
    <m/>
  </r>
  <r>
    <m/>
    <m/>
    <x v="11"/>
    <m/>
    <m/>
    <m/>
    <m/>
    <m/>
    <m/>
    <m/>
    <m/>
    <m/>
    <m/>
    <m/>
    <m/>
    <m/>
    <m/>
  </r>
  <r>
    <m/>
    <m/>
    <x v="11"/>
    <m/>
    <m/>
    <m/>
    <m/>
    <m/>
    <m/>
    <m/>
    <m/>
    <m/>
    <m/>
    <m/>
    <m/>
    <m/>
    <m/>
  </r>
  <r>
    <m/>
    <m/>
    <x v="11"/>
    <m/>
    <m/>
    <m/>
    <m/>
    <m/>
    <m/>
    <m/>
    <m/>
    <m/>
    <m/>
    <m/>
    <m/>
    <m/>
    <m/>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n v="2016"/>
    <s v="Child Protection"/>
    <x v="0"/>
    <s v="The number of children aged 0-4 residing in baby homes icreased by 25% from 245 in 2014 to 309 in 2015"/>
    <s v="COAR 2016"/>
    <s v="UNICEF"/>
    <n v="1"/>
    <s v="Quant"/>
    <n v="1"/>
    <s v="No"/>
    <n v="0"/>
    <s v="Yes"/>
    <n v="1"/>
    <s v="No"/>
    <n v="0"/>
    <s v="No RAM for 2016"/>
    <m/>
  </r>
  <r>
    <n v="2016"/>
    <m/>
    <x v="1"/>
    <s v="Children are expected to contribute to earning income to help families: 23.3% of children or 522,000 children aged 5-17 were working in 2013.  The survey found that 68.7% of girls aged 5–17 were involved in unpaid household services (household chores) compared with 55.8 % for boys of the same age. "/>
    <s v="COAR 2016 citing the 2012-2013 Child Labour Survey"/>
    <s v="UNICEF"/>
    <n v="1"/>
    <s v="Quant"/>
    <n v="1"/>
    <s v="No"/>
    <n v="0"/>
    <s v="Yes"/>
    <n v="1"/>
    <s v="No"/>
    <n v="0"/>
    <s v="No RAM for 2016"/>
    <m/>
  </r>
  <r>
    <n v="2016"/>
    <m/>
    <x v="2"/>
    <s v="In 2016, 25,178 childern received a disability pension"/>
    <s v="COAR 2016"/>
    <s v="UNICEF"/>
    <n v="1"/>
    <s v="Quant"/>
    <n v="1"/>
    <s v="No"/>
    <n v="0"/>
    <s v="No"/>
    <n v="0"/>
    <s v="No"/>
    <n v="0"/>
    <s v="No RAM for 2016"/>
    <s v="This figure only covers children with disabilities who are registered and are therefore eligible for state support"/>
  </r>
  <r>
    <n v="2017"/>
    <m/>
    <x v="3"/>
    <s v="10 new judge master trainers and 10 new police master trainers (3 women and 17 men) were trained on child-friendly law enforcement and justice"/>
    <s v="COAR 2017"/>
    <s v="UNICEF"/>
    <n v="1"/>
    <s v="Quant"/>
    <n v="1"/>
    <s v="Yes"/>
    <n v="1"/>
    <s v="Does not apply"/>
    <n v="0"/>
    <s v="No"/>
    <n v="0"/>
    <s v="No RAM for 2017"/>
    <s v="Many of these children live in border areas adjacent to Kyrgystan and are of diverse ethnic backgrounds."/>
  </r>
  <r>
    <n v="2017"/>
    <m/>
    <x v="3"/>
    <s v="20 new prosecutors (3 women and 17 men) enhanced their capacities on justice for children and are now better equipped to deliver child-friendly justice. "/>
    <s v="COAR 2017"/>
    <s v="UNICEF"/>
    <n v="1"/>
    <s v="Quant"/>
    <n v="1"/>
    <s v="Yes"/>
    <n v="1"/>
    <s v="Does not apply"/>
    <n v="0"/>
    <s v="No"/>
    <n v="0"/>
    <s v="No RAM for 2017"/>
    <m/>
  </r>
  <r>
    <n v="2017"/>
    <m/>
    <x v="3"/>
    <s v="Under a partnership between UNICEF and the Union of Lawyers of Tajikistan, 18_x000a_practicing lawyers (4 women and 14 men) were capacitated in the area of child rights protection"/>
    <s v="COAR 2017"/>
    <s v="UNICEF"/>
    <n v="1"/>
    <s v="Quant"/>
    <n v="1"/>
    <s v="Yes"/>
    <n v="1"/>
    <s v="Does not apply"/>
    <n v="0"/>
    <s v="No"/>
    <n v="0"/>
    <s v="No RAM for 2017"/>
    <m/>
  </r>
  <r>
    <n v="2017"/>
    <m/>
    <x v="3"/>
    <s v="UNICEF supported the Ministry of Justice to deliver a three-day, tailor-made orientation on child rights and child protection to 11 mid-level officials (four women and seven men) from various ministries. "/>
    <s v="COAR 2017"/>
    <s v="UNICEF"/>
    <n v="1"/>
    <s v="Qual"/>
    <n v="0"/>
    <s v="Yes"/>
    <n v="1"/>
    <s v="Does not apply"/>
    <n v="0"/>
    <s v="No"/>
    <n v="0"/>
    <s v="No RAM for 2017"/>
    <m/>
  </r>
  <r>
    <n v="2017"/>
    <m/>
    <x v="3"/>
    <s v="A total of 143 children (29 girls and 114 boys) who had committed minor offences were diverted from the criminal justice system to six district centres for additional education and one rehabilitation centre in Sughd region between January and November. "/>
    <s v="COAR 2017"/>
    <s v="UNICEF"/>
    <n v="1"/>
    <s v="Quant"/>
    <n v="1"/>
    <s v="Yes"/>
    <n v="1"/>
    <s v="No"/>
    <n v="0"/>
    <s v="No"/>
    <n v="0"/>
    <s v="No RAM for 2017"/>
    <m/>
  </r>
  <r>
    <n v="2017"/>
    <m/>
    <x v="3"/>
    <s v="24 professionals (para-social workers, centre for additional education directors and child rights units officers (15 women and 9 men) increased their knowledge on social work and children in conflict with the law."/>
    <s v="COAR 2017"/>
    <s v="UNICEF"/>
    <n v="1"/>
    <s v="Quant"/>
    <n v="1"/>
    <s v="Yes"/>
    <n v="1"/>
    <s v="Does not apply"/>
    <n v="0"/>
    <s v="No"/>
    <n v="0"/>
    <s v="No RAM for 2017"/>
    <m/>
  </r>
  <r>
    <n v="2018"/>
    <m/>
    <x v="3"/>
    <s v="60 newly-appointed judges and 20 prosecutors gained acumen in child justice and child psychology. To ensure training institutions of law enforcement agencies have in-house capacity to carry out training on justice for children, 10 judges, 10 police officers and five prosecutors were trained as master trainers."/>
    <s v="COAR 2018"/>
    <s v="UNICEF"/>
    <n v="1"/>
    <s v="Quant"/>
    <n v="1"/>
    <s v="No"/>
    <n v="0"/>
    <s v="No"/>
    <n v="0"/>
    <s v="No"/>
    <n v="0"/>
    <m/>
    <s v="UNICEF Tajikistan supported the Supreme Court Training Centre, the General Prosecutor’s Training Institute and the Ministry of Internal Affairs to strengthen capacity and increase the number of professionals equipped with the knowledge and skills to deliver child-friendly justice to children. "/>
  </r>
  <r>
    <n v="2018"/>
    <m/>
    <x v="3"/>
    <s v="106 children (18 girls and 88 boys) in conflict with the law or with behavioural difficulties benefitted from rehabilitation services in five districts of Sughd region."/>
    <s v="COAR 2018"/>
    <s v="UNICEF"/>
    <n v="1"/>
    <s v="Quant"/>
    <n v="1"/>
    <s v="Yes"/>
    <n v="1"/>
    <s v="No"/>
    <n v="0"/>
    <s v="Yes"/>
    <n v="1"/>
    <s v="Yes"/>
    <s v="UNICEF Tajikistan supported: case workers, who made a total of 289 household visits to monitor the effective rehabilitation of these children; 20 para-social workers in centres for additional education; and two child-rights units officers in learning better case management"/>
  </r>
  <r>
    <m/>
    <m/>
    <x v="3"/>
    <s v="Number of children in contact with the law provided with protection services including free legal aid: 106 in 2018"/>
    <s v="RAM 2018"/>
    <s v="UNICEF"/>
    <n v="1"/>
    <s v="Quant"/>
    <n v="1"/>
    <s v="No"/>
    <n v="0"/>
    <s v="No"/>
    <n v="0"/>
    <s v="No"/>
    <n v="0"/>
    <s v="Yes"/>
    <s v="Target is 200 by 2020"/>
  </r>
  <r>
    <n v="2018"/>
    <m/>
    <x v="0"/>
    <s v="Number of children 0-17 yrs living in residential care: 10,061 in 2016"/>
    <s v="RAM 2018"/>
    <s v="UNICEF"/>
    <n v="1"/>
    <s v="Quant"/>
    <n v="1"/>
    <s v="No"/>
    <n v="0"/>
    <s v="No"/>
    <n v="0"/>
    <s v="No"/>
    <n v="0"/>
    <s v="Yes"/>
    <s v="Target is 9,500 in 2019"/>
  </r>
  <r>
    <m/>
    <m/>
    <x v="0"/>
    <s v="Percent distribution of children in formal care by type of care : 84% in residential care, 16% in family-type care (in 2013)"/>
    <s v="RAM 2018"/>
    <s v="UNICEF"/>
    <n v="1"/>
    <s v="Quant"/>
    <n v="1"/>
    <s v="No"/>
    <n v="0"/>
    <s v="No"/>
    <n v="0"/>
    <s v="No"/>
    <n v="0"/>
    <s v="Yes"/>
    <s v="Target is 77% and 33% by 2020"/>
  </r>
  <r>
    <m/>
    <m/>
    <x v="0"/>
    <s v="Number of Children with Disabilities in residential care : 2,493 in 2013"/>
    <s v="RAM 2018"/>
    <s v="UNICEF"/>
    <n v="1"/>
    <s v="Quant"/>
    <n v="1"/>
    <s v="Yes"/>
    <n v="1"/>
    <s v="No"/>
    <n v="0"/>
    <s v="No"/>
    <n v="0"/>
    <s v="Yes"/>
    <s v="target is 1,653 by 2020"/>
  </r>
  <r>
    <m/>
    <m/>
    <x v="0"/>
    <s v="number of children under 4 years old receiving family alternative care: 8 in 2013"/>
    <s v="RAM 2018"/>
    <s v="UNICEF"/>
    <n v="1"/>
    <s v="Quant"/>
    <n v="1"/>
    <s v="Yes"/>
    <n v="1"/>
    <s v="Yes"/>
    <n v="1"/>
    <s v="No"/>
    <n v="0"/>
    <s v="Yes"/>
    <s v="Target is 70 by 2020"/>
  </r>
  <r>
    <m/>
    <m/>
    <x v="0"/>
    <s v="Number of children in conflict with the law diverted to alternative community based support during the year: 99 in 2013"/>
    <s v="RAM 2018"/>
    <s v="UNICEF"/>
    <n v="1"/>
    <s v="Quant"/>
    <n v="1"/>
    <s v="No"/>
    <n v="0"/>
    <s v="No"/>
    <n v="0"/>
    <s v="No"/>
    <n v="0"/>
    <s v="Yes"/>
    <s v="Target is 200 by 2020"/>
  </r>
  <r>
    <m/>
    <m/>
    <x v="0"/>
    <s v="Percentage of children affected by emergencies who receive social and child protection support : 50% in 2015"/>
    <s v="RAM 2018"/>
    <s v="UNICEF"/>
    <n v="1"/>
    <s v="Quant"/>
    <n v="1"/>
    <s v="Yes"/>
    <n v="1"/>
    <s v="No"/>
    <n v="0"/>
    <s v="No"/>
    <n v="0"/>
    <s v="Yes"/>
    <s v="Target is &gt;60% by 2020"/>
  </r>
  <r>
    <n v="2018"/>
    <m/>
    <x v="0"/>
    <s v="With UNICEF Tajikistan technical guidance and funding, the Ombudsman for Child Rights team monitored child rights in 11 residential child care institutions, including boarding schools and institutions for children with disabilities, as well as secondary schools located in various parts of the country servicing 3,188 children. "/>
    <s v="COAR 2018"/>
    <s v="UNICEF"/>
    <n v="1"/>
    <s v="Qual"/>
    <n v="0"/>
    <s v="No"/>
    <n v="0"/>
    <s v="No"/>
    <n v="0"/>
    <s v="No"/>
    <n v="0"/>
    <m/>
    <m/>
  </r>
  <r>
    <m/>
    <m/>
    <x v="4"/>
    <s v="Number of Children with disabilities receiving community based care service during the year: 1,999 in 2017"/>
    <s v="RAM 2018"/>
    <s v="UNICEF"/>
    <n v="1"/>
    <s v="Quant"/>
    <n v="1"/>
    <s v="No"/>
    <n v="0"/>
    <s v="No"/>
    <n v="0"/>
    <s v="No"/>
    <n v="0"/>
    <s v="Yes"/>
    <s v="Target is 1,000 by 2020"/>
  </r>
  <r>
    <m/>
    <m/>
    <x v="4"/>
    <s v="Number of children with disabilities recieving social pensions (UNDAF indicator) : 25,129 in 2017"/>
    <s v="RAM 2018"/>
    <s v="UNICEF"/>
    <n v="1"/>
    <s v="Quant"/>
    <n v="1"/>
    <s v="No"/>
    <n v="0"/>
    <s v="No"/>
    <n v="0"/>
    <s v="No"/>
    <n v="0"/>
    <s v="Yes"/>
    <s v="Target is 35,000 by 2020"/>
  </r>
  <r>
    <m/>
    <m/>
    <x v="4"/>
    <s v="Percentage of planned state budget expenditure on social protection : 15.7% in 2017"/>
    <s v="RAM 2018"/>
    <s v="UNICEF"/>
    <n v="1"/>
    <s v="Qual"/>
    <n v="0"/>
    <s v="No"/>
    <n v="0"/>
    <s v="No"/>
    <n v="0"/>
    <s v="No"/>
    <n v="0"/>
    <s v="Yes"/>
    <s v="Target is 22% by 2020"/>
  </r>
  <r>
    <n v="2018"/>
    <m/>
    <x v="4"/>
    <s v="In 10 jamoats of Rasht district, 121 children with disabilities (62 girls/59 boys) received_x000a_community-based rehabilitation assistance. Of the children, four girls and three boys were enrolled in school with UNICEF support. "/>
    <s v="COAR 2018"/>
    <s v="UNICEF"/>
    <n v="1"/>
    <s v="Quant"/>
    <n v="1"/>
    <s v="Yes"/>
    <n v="1"/>
    <s v="No"/>
    <n v="0"/>
    <s v="Yes"/>
    <n v="1"/>
    <m/>
    <m/>
  </r>
  <r>
    <n v="2018"/>
    <m/>
    <x v="5"/>
    <s v="UNICEF assisted 13 child returnees (nine girls), six from Iraq and seven from Turkey."/>
    <s v="COAR 2018"/>
    <s v="UNICEF"/>
    <n v="1"/>
    <s v="Quant"/>
    <n v="1"/>
    <s v="Yes"/>
    <n v="1"/>
    <s v="No"/>
    <n v="0"/>
    <s v="No"/>
    <n v="0"/>
    <m/>
    <s v="The parents of the latter children had attempted to cross the Turkey and Syria border and were deported to Tajikistan where some received long-term prison sentences. The children received medical check-ups, home tutoring, enrolment in pre-primary and primary school, one-time cash assistance for each child, advice and assistance in accessing birth certificates. "/>
  </r>
  <r>
    <n v="2019"/>
    <m/>
    <x v="0"/>
    <s v="Two of four Baby Homes already converted into FCSCs which provided new type of services for 465 children, where 291 children under four evaded placement in residential care."/>
    <s v="COAR 2019"/>
    <s v="UNICEF"/>
    <n v="1"/>
    <s v="Quant"/>
    <n v="1"/>
    <s v="Does not apply"/>
    <n v="0"/>
    <s v="Does not apply"/>
    <n v="0"/>
    <s v="No"/>
    <n v="0"/>
    <m/>
    <m/>
  </r>
  <r>
    <m/>
    <m/>
    <x v="0"/>
    <s v="8818 children 0-17 years are living in residential care"/>
    <s v="RAM 2019"/>
    <s v="UNICEF"/>
    <n v="1"/>
    <s v="Quant"/>
    <n v="1"/>
    <s v="No"/>
    <n v="0"/>
    <s v="No"/>
    <n v="0"/>
    <s v="No"/>
    <n v="0"/>
    <s v="Yes"/>
    <s v="Target is 9.500. Target reached as numbers decreased from 10,061 in 2016 to 8818 in 2019"/>
  </r>
  <r>
    <m/>
    <m/>
    <x v="0"/>
    <s v="3,110 CWD are living in residential care"/>
    <s v="RAM 2019"/>
    <s v="UNICEF"/>
    <n v="1"/>
    <s v="Quant"/>
    <n v="1"/>
    <s v="No"/>
    <n v="0"/>
    <s v="No"/>
    <n v="0"/>
    <s v="No"/>
    <n v="0"/>
    <s v="Yes"/>
    <s v="Target for 2020 is 1,653"/>
  </r>
  <r>
    <n v="2019"/>
    <m/>
    <x v="0"/>
    <s v="In 2019, the number of children in_x000a_residential childcare decreased by 13 per cent and number of children in family care (including guardianship, foster care and adoption) remained stable"/>
    <s v="COAR 2019"/>
    <s v="UNICEF"/>
    <n v="1"/>
    <s v="Quant"/>
    <n v="1"/>
    <s v="No"/>
    <n v="0"/>
    <s v="No"/>
    <n v="0"/>
    <s v="No"/>
    <n v="0"/>
    <s v="Yes"/>
    <m/>
  </r>
  <r>
    <m/>
    <m/>
    <x v="4"/>
    <s v="1,999 children with disabilities received community based care services in 2019"/>
    <s v="RAM 2019"/>
    <s v="UNICEF"/>
    <n v="1"/>
    <s v="Quant"/>
    <n v="1"/>
    <s v="No"/>
    <n v="0"/>
    <s v="No"/>
    <n v="0"/>
    <s v="No"/>
    <n v="0"/>
    <s v="Yes"/>
    <m/>
  </r>
  <r>
    <m/>
    <m/>
    <x v="4"/>
    <s v="7,000 local officials and community members including youth, adolescents, men and women with/without disabilities were sensitised on social inclusion, with focus on children and women with disabilities"/>
    <s v="RAM 2019"/>
    <s v="UNICEF"/>
    <n v="1"/>
    <s v="Quant"/>
    <n v="1"/>
    <s v="No"/>
    <n v="0"/>
    <s v="No"/>
    <n v="0"/>
    <s v="No"/>
    <n v="0"/>
    <s v="Yes"/>
    <m/>
  </r>
  <r>
    <m/>
    <m/>
    <x v="4"/>
    <s v="Community-based rehabilitation model piloted in Rasht district benefitted over 100 children with disabilities."/>
    <s v="RAM 2019"/>
    <s v="UNICEF"/>
    <n v="1"/>
    <s v="Quant"/>
    <n v="1"/>
    <s v="No"/>
    <n v="0"/>
    <s v="No"/>
    <n v="0"/>
    <s v="Yes"/>
    <n v="1"/>
    <s v="Yes"/>
    <m/>
  </r>
  <r>
    <m/>
    <m/>
    <x v="6"/>
    <s v="16.4% of parents consider physical punishment of their children acceptable under given circumstances"/>
    <s v="RAM 2019"/>
    <s v="UNICEF "/>
    <n v="1"/>
    <s v="Quant"/>
    <n v="1"/>
    <s v="No"/>
    <n v="0"/>
    <s v="No"/>
    <n v="0"/>
    <s v="No"/>
    <n v="0"/>
    <s v="Yes"/>
    <m/>
  </r>
  <r>
    <m/>
    <m/>
    <x v="7"/>
    <s v="143 children in conflict with the law were diverted to alternative community based support during the year"/>
    <s v="RAM 2019"/>
    <s v="UNICEF"/>
    <n v="1"/>
    <s v="Quant"/>
    <n v="1"/>
    <s v="No"/>
    <n v="0"/>
    <s v="No"/>
    <n v="0"/>
    <s v="No"/>
    <n v="0"/>
    <s v="Yes"/>
    <m/>
  </r>
  <r>
    <n v="2019"/>
    <m/>
    <x v="7"/>
    <s v="Over 439 vulnerable children (201 girls and 238 boys) were identified through Referral and Response Mechanism (LRRM) piloted in two cities. Around 180 cases of children and families were discussed during monthly LRRM meetings and children were referred to relevant services. "/>
    <s v="COAR 2019"/>
    <s v="UNICEF"/>
    <n v="1"/>
    <s v="Quant"/>
    <n v="1"/>
    <s v="Yes"/>
    <n v="1"/>
    <s v="No"/>
    <n v="0"/>
    <s v="Yes"/>
    <n v="1"/>
    <s v="Yes"/>
    <s v="Fully-functional LRRM contributed to increased coverage of vulnerable children to address their individual needs - from four per cent in 2018 to 103.5 per cent (528 children) in targeted districts in 2019. The piloting districts were the localities of Kulob and Levakant. "/>
  </r>
  <r>
    <m/>
    <m/>
    <x v="8"/>
    <s v="109 children were referred through the LRRM to the civil registry office to obtain birth certificates"/>
    <s v="RAM 2019"/>
    <s v="UNICEF"/>
    <n v="1"/>
    <s v="Quant"/>
    <n v="1"/>
    <s v="No"/>
    <n v="0"/>
    <s v="No"/>
    <n v="0"/>
    <s v="Yes"/>
    <n v="1"/>
    <s v="Yes"/>
    <m/>
  </r>
  <r>
    <m/>
    <m/>
    <x v="2"/>
    <s v="34 children received support through the LRRM to get access to social benefits/allowances and alimony."/>
    <s v="RAM 2019"/>
    <s v="UNICEF"/>
    <n v="1"/>
    <s v="Quant"/>
    <n v="1"/>
    <s v="No"/>
    <n v="0"/>
    <s v="No"/>
    <n v="0"/>
    <s v="Yes"/>
    <n v="1"/>
    <s v="Yes"/>
    <m/>
  </r>
  <r>
    <m/>
    <m/>
    <x v="8"/>
    <s v=" Over 2,400 children obtained birth certificates which is only about 5% of the estimated number of children that_x000a_may be at risk of statelessness or with undetermined nationality who require further support"/>
    <s v="RAM 2019"/>
    <s v="UNICEF"/>
    <n v="1"/>
    <s v="Quant"/>
    <n v="1"/>
    <s v="No"/>
    <n v="0"/>
    <s v="No"/>
    <n v="0"/>
    <s v="No"/>
    <n v="0"/>
    <s v="Yes"/>
    <m/>
  </r>
  <r>
    <m/>
    <m/>
    <x v="2"/>
    <s v="UNICEF supported MOHSPP to transform Social Assistance at Home Unit (SAHUs) into the Centres for Social Services Provision (CSSP) with a series of capacity building sessions for 92 para-social workers, school teachers, nurses and other local-level duty bearers in 6 districts"/>
    <s v="RAM 2019"/>
    <s v="UNICEF"/>
    <n v="1"/>
    <s v="Quant"/>
    <n v="1"/>
    <s v="Does not apply"/>
    <n v="0"/>
    <s v="Does not apply"/>
    <n v="0"/>
    <s v="Yes"/>
    <n v="1"/>
    <s v="Yes"/>
    <m/>
  </r>
  <r>
    <m/>
    <m/>
    <x v="2"/>
    <s v="90 community workers, school teachers, para-social workers, nurses and caregivers were equipped with better understanding of child development and tools for positive parenting. "/>
    <s v="RAM 2019"/>
    <s v="UNICEF"/>
    <n v="1"/>
    <s v="Quant"/>
    <n v="1"/>
    <s v="No"/>
    <n v="0"/>
    <s v="Does not apply"/>
    <n v="0"/>
    <s v="No"/>
    <n v="0"/>
    <s v="Yes"/>
    <m/>
  </r>
  <r>
    <m/>
    <m/>
    <x v="9"/>
    <s v="UNICEF supported over 3,500 children affected by migration to access social welfare services in 14 districts"/>
    <s v="RAM 2019"/>
    <s v="UNICEF"/>
    <n v="1"/>
    <s v="Quant"/>
    <n v="1"/>
    <s v="No"/>
    <n v="0"/>
    <s v="No"/>
    <n v="0"/>
    <s v="Yes"/>
    <n v="1"/>
    <s v="Yes"/>
    <m/>
  </r>
  <r>
    <m/>
    <m/>
    <x v="3"/>
    <s v="115 justice professionals and law enforcement officials were trained on J4C"/>
    <s v="RAM 2019"/>
    <s v="UNICEF"/>
    <n v="1"/>
    <s v="Quant"/>
    <n v="1"/>
    <s v="No"/>
    <n v="0"/>
    <s v="Does not apply"/>
    <n v="0"/>
    <s v="No"/>
    <n v="0"/>
    <s v="Yes"/>
    <m/>
  </r>
  <r>
    <m/>
    <m/>
    <x v="3"/>
    <s v="To increase the number of professionals equipped to deliver child-friendly justice, 60 newly appointed judges gained knowledge and skills on justice for children and child psychology. 10 judges, 10 police officers and 10 defence lawyers qualified as Master Trainers."/>
    <s v="RAM 2019"/>
    <s v="UNICEF"/>
    <n v="1"/>
    <s v="Quant"/>
    <n v="1"/>
    <s v="No"/>
    <n v="0"/>
    <s v="Does not apply"/>
    <n v="0"/>
    <s v="No"/>
    <n v="0"/>
    <s v="Yes"/>
    <m/>
  </r>
  <r>
    <m/>
    <m/>
    <x v="3"/>
    <s v="Out of 37 cases of offences committed by children and handled by trained judges, 2 cases were charged with deprivation of liberty, the rest - with alternatives to detention measures. 41 cases involving child witnesses and 27 child victims were_x000a_handled in a child-friendly manner in Sughd only."/>
    <s v="RAM 2019"/>
    <s v="UNICEF"/>
    <n v="1"/>
    <s v="Quant"/>
    <n v="1"/>
    <s v="No"/>
    <n v="0"/>
    <s v="No"/>
    <n v="0"/>
    <s v="Yes"/>
    <n v="1"/>
    <s v="Yes"/>
    <s v=" Data at the country level is very limited: 70 children treated in child-friendly manner: children were treated without psychological pressure of being in the court-room whereas children victims and witnesses felt safer without meeting perpetrator during the proceeding and avoiding revictimization. "/>
  </r>
  <r>
    <m/>
    <m/>
    <x v="3"/>
    <s v=" 46 cases of children in conflict with the law, 9 cases of child victims handled by the Child rights units (CRU). 84 children in conflict with the law or with behavioural difficulties benefitted from rehabilitation services"/>
    <s v="RAM 2019"/>
    <s v="UNICEF"/>
    <n v="1"/>
    <s v="Quant"/>
    <n v="1"/>
    <s v="No"/>
    <n v="0"/>
    <s v="No"/>
    <n v="0"/>
    <s v="No"/>
    <n v="0"/>
    <s v="Yes"/>
    <m/>
  </r>
  <r>
    <m/>
    <m/>
    <x v="3"/>
    <s v="84 children were diverted from criminal and administrative justice "/>
    <s v="RAM 2019"/>
    <s v="UNICEF"/>
    <n v="1"/>
    <s v="Quant"/>
    <n v="1"/>
    <s v="No"/>
    <n v="0"/>
    <s v="No"/>
    <n v="0"/>
    <s v="No"/>
    <n v="0"/>
    <s v="Yes"/>
    <m/>
  </r>
  <r>
    <m/>
    <m/>
    <x v="10"/>
    <s v=" “Stepping Stones” workshops for 90 target families (347 family members) and 90 children in six pilot communities (Jamoats) of B. Gafurov and Rudaky districts and Penjikent city were conducted."/>
    <s v="RAM 2019"/>
    <s v="UNICEF"/>
    <n v="1"/>
    <s v="Quant"/>
    <n v="1"/>
    <s v="No"/>
    <n v="0"/>
    <s v="No"/>
    <n v="0"/>
    <s v="Yes"/>
    <n v="1"/>
    <s v="Yes"/>
    <s v="Stepping Stones workshops  help selected families to establish safe relationships among all members, as a way of preventing violence against children. Changes in adults’ behavior towards VAC after participation in a series of workshops on Positive Parenting "/>
  </r>
  <r>
    <n v="2019"/>
    <m/>
    <x v="11"/>
    <s v="Core prevention and response interventions addressing violence against children through UNICEF-supported programmes: number of mothers, fathers and caregivers reached through parenting programmes"/>
    <s v="SMQ 2019 Protection from Violence and Exploitation"/>
    <s v="UNICEF"/>
    <n v="1"/>
    <s v="Quant"/>
    <n v="1"/>
    <s v="No"/>
    <n v="0"/>
    <s v="No"/>
    <n v="0"/>
    <s v="No"/>
    <n v="0"/>
    <m/>
    <s v="Total number of the parents and caregivers reached through positive parenting interventions: 1994. Mothers, fathers and caregivers of children under 5: 1557 - no disaggregation is available"/>
  </r>
  <r>
    <n v="2019"/>
    <m/>
    <x v="11"/>
    <s v="Core prevention and response interventions addressing violence against children through UNICEF-supported programmes: number of girls and boys who have experienced violence reached by UNICEF-suported health, social work or justice/law enforcement services"/>
    <s v="SMQ 2019 Protection from Violence and Exploitation"/>
    <s v="UNICEF"/>
    <n v="1"/>
    <s v="Qual"/>
    <n v="0"/>
    <s v="No"/>
    <n v="0"/>
    <s v="No"/>
    <n v="0"/>
    <s v="No"/>
    <n v="0"/>
    <m/>
    <s v="Total 27 victims handled by the capacitated judges only in Northern part of Tajikistan (Soghd region). The total number of victims who faced formal justice procedures in Soghd region is 32. By the amendments introduced to the Law On Order and Conditions of Custody every year up to 700 children who fall into pre-trial detention will be protected from risk of abuse from adult detainees, approx. 40 children p.a sent to_x000a_boys colony won't be in solitary confinement while serving sentence. No age breakdown available"/>
  </r>
  <r>
    <n v="2019"/>
    <m/>
    <x v="11"/>
    <s v="Number of children reached by UNICEF supported social work/social services"/>
    <s v="SMQ 2019 Protection from Violence and Exploitation"/>
    <s v="UNICEF"/>
    <n v="1"/>
    <s v="Quant"/>
    <n v="1"/>
    <s v="Yes"/>
    <n v="1"/>
    <s v="No"/>
    <n v="0"/>
    <s v="No"/>
    <n v="0"/>
    <m/>
    <s v="84 (13 girls and 71 boys). Children that were diverted to Juvenile Support Services in Northern part of Tajikistan. 429 affected by migration (214 girls) recfeived individual services. "/>
  </r>
  <r>
    <n v="2019"/>
    <m/>
    <x v="11"/>
    <s v="Number of children reached by UNICEF supported justice/law enforcement services"/>
    <s v="SMQ 2019 Protection from Violence and Exploitation"/>
    <s v="UNICEF"/>
    <n v="1"/>
    <s v="Quant"/>
    <n v="1"/>
    <s v="No"/>
    <n v="0"/>
    <s v="No"/>
    <n v="0"/>
    <s v="No"/>
    <n v="0"/>
    <m/>
    <s v="175 children were handled by trained judges in 7 technically equipped child friendly courtrooms (across the country), protecting child victims and witnesses from contact with prepetrators."/>
  </r>
  <r>
    <n v="2019"/>
    <m/>
    <x v="11"/>
    <s v="Data availability on number of girls and boys reported as victims of violence to child welfare services during a 12-month period"/>
    <s v="SMQ 2019 Protection from Violence and Exploitation"/>
    <s v="UNICEF"/>
    <n v="1"/>
    <s v="Qual"/>
    <n v="0"/>
    <s v="No"/>
    <n v="0"/>
    <s v="No"/>
    <n v="0"/>
    <s v="No"/>
    <n v="0"/>
    <m/>
    <s v="Disaggregation is available only by Type of violence"/>
  </r>
  <r>
    <n v="2019"/>
    <m/>
    <x v="11"/>
    <s v="Data availability on number of cases of violence against girls and boys aged 0-17 years reported to police during a 12-month period"/>
    <s v="SMQ 2019 Protection from Violence and Exploitation"/>
    <s v="UNICEF"/>
    <n v="1"/>
    <s v="Qual"/>
    <n v="0"/>
    <s v="No"/>
    <n v="0"/>
    <s v="No"/>
    <n v="0"/>
    <s v="No"/>
    <n v="0"/>
    <m/>
    <s v="Data tracked and reported at national level but disaggregation is available only by Type of violence"/>
  </r>
  <r>
    <n v="2019"/>
    <m/>
    <x v="11"/>
    <s v="Data availability on number of criminal convictions of violence against girls and boys aged 0-17 during a 12-month period"/>
    <s v="SMQ 2019 Protection from Violence and Exploitation"/>
    <s v="UNICEF"/>
    <n v="1"/>
    <s v="Qual"/>
    <n v="0"/>
    <s v="No"/>
    <n v="0"/>
    <s v="No"/>
    <n v="0"/>
    <s v="No"/>
    <n v="0"/>
    <m/>
    <s v="Data tracked and reported at national level but disaggregation is available only by Type of violence"/>
  </r>
  <r>
    <n v="2019"/>
    <m/>
    <x v="11"/>
    <s v="Quality assurance system in place for social services work"/>
    <s v="SMQ 2019 Protection from Violence and Exploitation"/>
    <s v="UNICEF"/>
    <n v="1"/>
    <s v="Qual"/>
    <n v="0"/>
    <s v="does not apply to indicator"/>
    <n v="0"/>
    <s v="does not apply to indicator"/>
    <n v="0"/>
    <s v="does not apply to indicator"/>
    <n v="0"/>
    <m/>
    <s v="The country has 2 normative documents defining functions (roles and responsiblities, work procedures/SOPs) for social service workers at the national level, this framework is finalised and in use. The country has no formal system of supervision and support to the social service workforce but a system has been developed and is in the late draft stage, however implementation has not yet started. The country has no system for licensing or accreditation of social work. in 2017 MOHSP endoreced a Regulation to validate the qualifications and competencies of the staff working in the social protection sector. The regulation foresees the introduction of three levels or categories of social workers (with the higher, first and second categories). Based on the education background, working experience and results of the validation, social workers can be promoted to another level. "/>
  </r>
  <r>
    <n v="2019"/>
    <m/>
    <x v="11"/>
    <s v="Number of social services workers in the country"/>
    <s v="SMQ 2019 Protection from Violence and Exploitation"/>
    <s v="UNICEF"/>
    <n v="1"/>
    <s v="Quant"/>
    <n v="1"/>
    <s v="No"/>
    <n v="0"/>
    <s v="No"/>
    <n v="0"/>
    <s v="No"/>
    <n v="0"/>
    <m/>
    <s v="1,973 staff is engaged in social services provision, from them 1, 276 are social workers."/>
  </r>
  <r>
    <n v="2019"/>
    <m/>
    <x v="11"/>
    <s v="Number of social services workers certified to provide child protection services based on the most recent data available"/>
    <s v="SMQ 2019 Protection from Violence and Exploitation"/>
    <s v="UNICEF"/>
    <n v="1"/>
    <s v="Quant"/>
    <n v="1"/>
    <s v="No"/>
    <n v="0"/>
    <s v="No"/>
    <n v="0"/>
    <s v="No"/>
    <n v="0"/>
    <m/>
    <s v="68 Child Rights Units Officers (officially called Guardianship Secretaries) have the mandate on child protection service provision, but they are not qualified social workers. There is no certification system for social services workers to provide child protection services."/>
  </r>
  <r>
    <n v="2019"/>
    <m/>
    <x v="11"/>
    <s v="Legislative and policy framework to eliminate the worst forms of child labour"/>
    <s v="SMQ 2019 Protection from Violence and Exploitation"/>
    <s v="UNICEF"/>
    <n v="1"/>
    <s v="Qual"/>
    <n v="0"/>
    <s v="does not apply to indicator"/>
    <n v="0"/>
    <s v="does not apply to indicator"/>
    <n v="0"/>
    <s v="does not apply to indicator"/>
    <n v="0"/>
    <m/>
    <s v="i) The country has ratified the CRC_x000a_ii) The country has ratified ILO C138 without any reservations, e.g. for agricultural work_x000a_iii) The country has ratified ILO C182 without any reservations, e.g. for agricultural work_x000a_iv) The country's legal minimum age for employment is compliant with minimum age standards (ILO C138). _x000a_v) The national legislation explicitly prohibits slavery and forced labour, trafficking of children and sexual exploitation_x000a_vi) The national legislation explicitly prohibits hazardous work for children and_x000a_young workers_x000a_vii) The country has targeted government programmes, including National Action_x000a_Plans, to prevent the worst forms of child labour"/>
  </r>
  <r>
    <n v="2019"/>
    <m/>
    <x v="11"/>
    <s v="Inter-operable information management system supports and tracks case management, incident monitoring and programme monitoring. "/>
    <s v="SMQ 2019 Protection from Violence and Exploitation"/>
    <s v="UNICEF"/>
    <n v="1"/>
    <s v="Qual"/>
    <n v="0"/>
    <s v="does not apply to indicator"/>
    <n v="0"/>
    <s v="does not apply to indicator"/>
    <n v="0"/>
    <s v="does not apply to indicator"/>
    <n v="0"/>
    <m/>
    <m/>
  </r>
  <r>
    <n v="2019"/>
    <m/>
    <x v="11"/>
    <s v="Number of unaccompanied and seperated children in humanitarian situation supported by CO during this reporting year"/>
    <s v="SMQ 2019 Protection from Violence and Exploitation"/>
    <s v="UNICEF"/>
    <n v="1"/>
    <s v="Quant"/>
    <n v="1"/>
    <s v="No"/>
    <n v="0"/>
    <s v="No"/>
    <n v="0"/>
    <s v="No"/>
    <n v="0"/>
    <m/>
    <s v="UNICEF provided support to 19 children repatriated from war affected areas. UNICEF supported all these children to be reintegrated with their extended families."/>
  </r>
  <r>
    <n v="2019"/>
    <m/>
    <x v="11"/>
    <s v="Of the unaccompanied children registered with UNICEF support during the reporting year, (a) how many were provided with alternative care services and (b) how many were reunified with their primarycaregiver?"/>
    <s v="SMQ 2019 Protection from Violence and Exploitation"/>
    <s v="UNICEF"/>
    <n v="1"/>
    <s v="Quant"/>
    <n v="1"/>
    <s v="Yes"/>
    <n v="1"/>
    <s v="Yes"/>
    <n v="1"/>
    <s v="No"/>
    <n v="0"/>
    <m/>
    <s v="6 boys and 13 girls where reunified with their families as a result of UNICEF support. 8 were under 5 years, 6 were between 5 and 9, 4 were between 10-14 years and one was between 15-17 years. "/>
  </r>
  <r>
    <n v="2019"/>
    <m/>
    <x v="11"/>
    <s v="Number of children on the move who receive protective services through UNICEF supported programmes"/>
    <s v="SMQ 2019 Protection from Violence and Exploitation"/>
    <s v="UNICEF"/>
    <n v="1"/>
    <s v="Quant"/>
    <n v="1"/>
    <s v="No"/>
    <n v="0"/>
    <s v="No"/>
    <n v="0"/>
    <s v="No"/>
    <n v="0"/>
    <m/>
    <s v="The CO is implementing an EU-funded project on children left behind since July 2018. 3244 children received protective services through UNICEF-supported programmes during the year of reporting such as mental health, psychosocial services, legal aid, children were supported to receive birth certificates, support provided to apply for alimony, social allowances, enroll to school, establish paternity. No breakdown data is available. So CO states that total of 3,673 children left behind received services (from_x000a_them 3,244 children received legal aid and 429 received reintegration services)."/>
  </r>
  <r>
    <n v="2019"/>
    <m/>
    <x v="12"/>
    <s v="Percentage of girls and boys that are in contact with the justice and administrative bodies who benefit from interventions to improve children's access to justice, such as specialized legal aid for children"/>
    <s v="SMQ 2019 Protection from Violence and Exploitation"/>
    <s v="UNICEF"/>
    <n v="1"/>
    <s v="Quant"/>
    <n v="1"/>
    <s v="No"/>
    <n v="0"/>
    <s v="No"/>
    <n v="0"/>
    <s v="No"/>
    <n v="0"/>
    <m/>
    <s v="Data available for 2018 and 2019"/>
  </r>
  <r>
    <n v="2019"/>
    <m/>
    <x v="12"/>
    <s v="Percentage of girls and boys that are in contact with the justice and administrative bodies who are subject to diversion order or alternative measure as opposed to a custodial sentence through UNICEF-supported programmes"/>
    <s v="SMQ 2019 Protection from Violence and Exploitation"/>
    <s v="UNICEF"/>
    <n v="1"/>
    <s v="Quant"/>
    <n v="1"/>
    <s v="No"/>
    <n v="0"/>
    <s v="No"/>
    <n v="0"/>
    <s v="No"/>
    <n v="0"/>
    <m/>
    <s v="Data available for 2018 and 2019"/>
  </r>
  <r>
    <n v="2019"/>
    <m/>
    <x v="12"/>
    <s v="Specialized justice for children systems, such as capacity-building and standards-setting within criminal and civil justice systems"/>
    <s v="SMQ 2019 Protection from Violence and Exploitation"/>
    <s v="UNICEF"/>
    <n v="1"/>
    <s v="Qual"/>
    <n v="0"/>
    <s v="does not apply to indicator"/>
    <n v="0"/>
    <s v="does not apply to indicator"/>
    <n v="0"/>
    <s v="does not apply to indicator"/>
    <n v="0"/>
    <m/>
    <s v="UNICEF supports a capacity building of judges, prosecutors, police officers. 3 training modules have been updated for prosecutors, judges and defense lawyers. 7 child friendly courtrooms have been set up in biggest cities. Rooms are equipped with CCTV, cameras and microphones and special rooms for interviewing children, victims and witness rooms that are connected to courts via CCTV."/>
  </r>
  <r>
    <n v="2019"/>
    <m/>
    <x v="12"/>
    <s v="Justice professionals certified in and dealing with child offenders"/>
    <s v="SMQ 2019 Protection from Violence and Exploitation"/>
    <s v="UNICEF"/>
    <n v="1"/>
    <s v="Qual"/>
    <n v="0"/>
    <s v="does not apply to indicator"/>
    <n v="0"/>
    <s v="does not apply to indicator"/>
    <n v="0"/>
    <s v="does not apply to indicator"/>
    <n v="0"/>
    <m/>
    <s v="Justice professionals attend capacity building  interventions available at respective capacity building institutes/centers. Since 2015, Unicef capacitated 495 judges, police officers, prosecutors and defense lawyers. In 2019, 60 newly-appointed judges gained_x000a_knowledge &amp; skills on J4C &amp; child psychology. To ensure law enforcement institutions have in-house capacity to run J4C training in sustainable manner, 10 judges, 10 police officers &amp; 10 defence lawyers qualified as Master Trainers."/>
  </r>
  <r>
    <n v="2019"/>
    <m/>
    <x v="12"/>
    <s v="Alternative care policies in line with 2009 Guidelines for the Alternative Care of Children"/>
    <s v="SMQ 2019 Protection from Violence and Exploitation"/>
    <s v="UNICEF"/>
    <n v="1"/>
    <s v="Qual"/>
    <n v="0"/>
    <s v="does not apply to indicator"/>
    <n v="0"/>
    <s v="does not apply to indicator"/>
    <n v="0"/>
    <s v="does not apply to indicator"/>
    <n v="0"/>
    <m/>
    <s v="The country has guardianship system and now in the process of placement children under the foster care. Adoption is also widely used in the country to place children."/>
  </r>
  <r>
    <n v="2019"/>
    <m/>
    <x v="12"/>
    <s v="Free and Universal Birth registration Service within civil registration system, in accordance with national legal requirements"/>
    <s v="SMQ 2019 Protection from Violence and Exploitation"/>
    <s v="UNICEF"/>
    <n v="1"/>
    <s v="Qual"/>
    <n v="0"/>
    <s v="does not apply to indicator"/>
    <n v="0"/>
    <s v="does not apply to indicator"/>
    <n v="0"/>
    <s v="does not apply to indicator"/>
    <n v="0"/>
    <m/>
    <s v="There is a universal birth registration service in the country. Based on amendments_x000a_to the law On Civil Registry registration of birth within three months of birth is free_x000a_of charge. If this period is missed, fine may apply. UNICEF has supported 3,244_x000a_children age of 0-18 to receive birth certificates. In addition, negotiation with Ministry of Justice initiated to support children at risk of stateless to obtain birth registration through_x000a_organisation of national campaign."/>
  </r>
  <r>
    <m/>
    <m/>
    <x v="12"/>
    <s v="Programmes that aim to improve birth_x000a_registration and civil registration/vital_x000a_statistics during the year of reporting"/>
    <s v="SMQ 2019 Protection from Violence and Exploitation"/>
    <s v="UNICEF"/>
    <n v="1"/>
    <s v="Qual"/>
    <n v="0"/>
    <s v="does not apply to indicator"/>
    <n v="0"/>
    <s v="does not apply to indicator"/>
    <n v="0"/>
    <s v="does not apply to indicator"/>
    <n v="0"/>
    <m/>
    <s v="Yes"/>
  </r>
  <r>
    <m/>
    <m/>
    <x v="12"/>
    <s v="Number of children's births notified in the reporting year"/>
    <s v="SMQ 2019 Protection from Violence and Exploitation"/>
    <s v="UNICEF"/>
    <n v="1"/>
    <s v="Quant"/>
    <n v="1"/>
    <s v="No"/>
    <n v="0"/>
    <s v="No"/>
    <n v="0"/>
    <s v="No"/>
    <n v="0"/>
    <m/>
    <s v="Notified: 30,000 (no disaggregation is available) children and families in 16 districts Registered: 13,242 children at risk of statelessness (70% women and girls) Certified: 2,625 children (49.4% girls, 50.6% boys) received birth certificates and 97 received passports within framework of the project."/>
  </r>
  <r>
    <m/>
    <m/>
    <x v="12"/>
    <s v="Number of children's births registred in the reporting year"/>
    <s v="SMQ 2019 Protection from Violence and Exploitation"/>
    <s v="UNICEF"/>
    <n v="1"/>
    <s v="Quant"/>
    <n v="1"/>
    <s v="No"/>
    <n v="0"/>
    <s v="Yes"/>
    <n v="1"/>
    <s v="No"/>
    <n v="0"/>
    <m/>
    <s v="Total : 3171, Under 1 year old : 209, Ages 1-4 : 1295, Ages 5-17: 1667"/>
  </r>
  <r>
    <m/>
    <m/>
    <x v="12"/>
    <s v="Number of children issued a birth certificate in the reporting year"/>
    <s v="SMQ 2019 Protection from Violence and Exploitation"/>
    <s v="UNICEF"/>
    <n v="1"/>
    <s v="Quant"/>
    <n v="1"/>
    <s v="No"/>
    <n v="0"/>
    <s v="Yes"/>
    <n v="1"/>
    <s v="No"/>
    <n v="0"/>
    <m/>
    <s v="Total : 2364, Under 1 year old 217, Ages 1-4 : 1045, Ages 5-17: 1102"/>
  </r>
  <r>
    <m/>
    <m/>
    <x v="12"/>
    <s v="Number of children issued a legal identity documen other than a birth certificate"/>
    <s v="SMQ 2019 Protection from Violence and Exploitation"/>
    <s v="UNICEF"/>
    <n v="1"/>
    <s v="Quant"/>
    <n v="1"/>
    <s v="Yes"/>
    <n v="1"/>
    <s v="Yes"/>
    <n v="1"/>
    <s v="No"/>
    <n v="0"/>
    <m/>
    <s v="Total : 66, Ages 5-17: 66"/>
  </r>
  <r>
    <n v="2018"/>
    <m/>
    <x v="13"/>
    <s v="Adolescent participation in decision making"/>
    <s v="Adolescents Baseline Study, 2018"/>
    <s v="UNICEF"/>
    <n v="1"/>
    <s v="Qual"/>
    <n v="0"/>
    <s v="Yes"/>
    <n v="1"/>
    <s v="Yes"/>
    <n v="1"/>
    <s v="Yes"/>
    <n v="1"/>
    <m/>
    <m/>
  </r>
  <r>
    <n v="2019"/>
    <m/>
    <x v="13"/>
    <s v="Birth registration : 96% of children. However, 12,880 children without birth certificate have been identified in 15 districts in 2019"/>
    <s v="DHS 2017"/>
    <s v="DHS 2017"/>
    <n v="0"/>
    <s v="Quant"/>
    <n v="1"/>
    <s v="No"/>
    <n v="0"/>
    <s v="No"/>
    <n v="0"/>
    <s v="Yes"/>
    <n v="1"/>
    <m/>
    <m/>
  </r>
  <r>
    <n v="2019"/>
    <m/>
    <x v="13"/>
    <s v="33% of all identified people are at risk of statelessness or with undetermined nationality"/>
    <s v="Presentation of the Tajik delegation during 2nd Regional Conference on the Right to Legal Identity and Prevention of Statelessness organized by UNHCR in partnership with UNICEF, ESCAP and UNFPA. “Leaving no one behind at birth”, 5-6 September 2019, Nur-Sultan, Kazakhstan"/>
    <s v="Presentation of the Tajik delegation during 2nd Regional Conference on the Right to Legal Identity and Prevention of Statelessness organized by UNHCR in partnership with UNICEF, ESCAP and UNFPA. “Leaving no one behind at birth”, 5-6 September 2019, Nur-Sultan, Kazakhstan"/>
    <n v="0"/>
    <s v="Qual"/>
    <n v="0"/>
    <s v="No"/>
    <n v="0"/>
    <s v="No"/>
    <n v="0"/>
    <s v="No"/>
    <n v="0"/>
    <m/>
    <m/>
  </r>
  <r>
    <n v="2019"/>
    <m/>
    <x v="13"/>
    <s v="Number of children in institutions (boarding schools for children without parental care, rehabilitation institutions such as sanatoriums and residential centers for children in conflict with the law &quot;colonies&quot;) : 10,000"/>
    <s v="Tajikistan SitAn 2019 page 25"/>
    <s v="UNICEF"/>
    <n v="1"/>
    <s v="Quant"/>
    <n v="1"/>
    <s v="No"/>
    <n v="0"/>
    <s v="No"/>
    <n v="0"/>
    <s v="No"/>
    <n v="0"/>
    <m/>
    <m/>
  </r>
  <r>
    <n v="2017"/>
    <m/>
    <x v="13"/>
    <s v="23% of children aged 5-15 work, 11% of whom are aged 5 to 11"/>
    <s v="Committee on the Rights of Children reviews reports of Tajikistan, 17 September 2017"/>
    <s v="CRC"/>
    <n v="0"/>
    <s v="Quant"/>
    <n v="1"/>
    <s v="No"/>
    <n v="0"/>
    <s v="Yes"/>
    <n v="1"/>
    <s v="No"/>
    <n v="0"/>
    <m/>
    <m/>
  </r>
  <r>
    <n v="2019"/>
    <m/>
    <x v="13"/>
    <s v="Number of offences committed by children : 906 (755 boys and 25 girls) with 539 NEET"/>
    <s v="Ministry of Internal Affairs of the Republic of Tajilistan "/>
    <s v="Ministry of Internal Affairs of the Republic of Tajilistan "/>
    <n v="0"/>
    <s v="Quant"/>
    <n v="1"/>
    <s v="Yes"/>
    <n v="1"/>
    <s v="No"/>
    <n v="0"/>
    <s v="No"/>
    <n v="0"/>
    <m/>
    <m/>
  </r>
  <r>
    <n v="2018"/>
    <m/>
    <x v="13"/>
    <s v="39,031 stateless people have been recorded as stateless in Tajikistan in 20158 including 12,880 children. 70% of these stateless people are women and girls. Around 33% of stateless people are children"/>
    <s v="Briefing Note on Statelessness in Tajikistan UNHCR October 2018"/>
    <s v="UNHCR"/>
    <n v="0"/>
    <s v="Quant"/>
    <n v="1"/>
    <s v="Yes"/>
    <n v="1"/>
    <s v="Yes"/>
    <n v="1"/>
    <s v="Yes"/>
    <n v="1"/>
    <m/>
    <s v="The total number of stateless people is envisaged to be higher owing to obstacles to access, and lack of knowledge of, birth registration, notably in rural areas.. In Tajikistan, official statistics on stateless people include only people with qa permanent residence permit in the country and an official document certifying them as stateless. "/>
  </r>
  <r>
    <n v="2019"/>
    <m/>
    <x v="13"/>
    <s v="More than 80% of the 11.000 children living in institutions are not orphans and have one living parent"/>
    <s v="UNICEF Tajikistan website "/>
    <s v="UNICEF"/>
    <n v="1"/>
    <s v="Quant"/>
    <n v="1"/>
    <s v="No"/>
    <n v="0"/>
    <s v="No"/>
    <n v="0"/>
    <s v="No"/>
    <n v="0"/>
    <m/>
    <m/>
  </r>
  <r>
    <n v="2018"/>
    <m/>
    <x v="13"/>
    <s v="UNDAF Outcome1.1 : No. targeted SDG indicators for which reliable national data are available,_x000a_disaggregated by sex :                            Baseline : 84 (2018)                                   Target: 99 "/>
    <s v="Tajstat "/>
    <s v="Tajstat "/>
    <n v="0"/>
    <s v="Qual"/>
    <n v="0"/>
    <s v="Does not apply"/>
    <n v="0"/>
    <s v="Does not apply"/>
    <n v="0"/>
    <s v="Does not apply"/>
    <n v="0"/>
    <m/>
    <s v="UNDAF Framework - Outcome 1 : People in Tajikistan have their rights protected and benefit from improved access to justice and quality services delivered by accountable, transparent, and gender responsive legislative, executive and judicial institutions at all levels"/>
  </r>
  <r>
    <n v="2018"/>
    <m/>
    <x v="13"/>
    <s v="UNDAF Outcome 5.2. Ratification of CRPD by the Government of Tajikistan (→SDG 1.4)_x000a_Baseline: No (2018)_x000a_Target: Yes (2020)_x000a_"/>
    <s v="GoT reports_x000a_Parliamentary reports"/>
    <s v="GoT reports_x000a_Parliamentary reports"/>
    <n v="0"/>
    <s v="Qual"/>
    <n v="0"/>
    <s v="Does not apply"/>
    <n v="0"/>
    <s v="Does not apply"/>
    <n v="0"/>
    <s v="Does not apply"/>
    <n v="0"/>
    <m/>
    <s v="UNDAF Outcome 5. Women, youth, children, persons with disabilities and other vulnerable groups are protected from violence and discrimination, have a voice that is heard and are respected as equal members of society"/>
  </r>
  <r>
    <n v="2018"/>
    <m/>
    <x v="14"/>
    <s v="31% of ever married women have experienced some kind of physical, sexual or emtional violence. One in 4 women have sustained an injury and one in 10 have sustained more grave wounds"/>
    <s v="Gender counts: Central Asia Sub-Regional Report: A quantitative assessment of gender inequality and its impact on children and adolescents, 2018. Burnet Institute and UNICEF."/>
    <s v="UNICEF"/>
    <n v="1"/>
    <s v="Quant"/>
    <n v="1"/>
    <s v="Yes"/>
    <n v="1"/>
    <s v="No"/>
    <n v="0"/>
    <s v="No"/>
    <n v="0"/>
    <m/>
    <m/>
  </r>
  <r>
    <n v="2015"/>
    <m/>
    <x v="2"/>
    <s v="Social protection spending has reached over 1.5 somoni (equivalent to 4% of the GDP)"/>
    <s v="Social Protection in Tajikistan, a Situation Analysis. UNICEF 2015"/>
    <s v="Does not apply"/>
    <n v="0"/>
    <s v="Qual"/>
    <n v="0"/>
    <s v="Does not apply"/>
    <n v="0"/>
    <s v="Does not apply"/>
    <n v="0"/>
    <m/>
    <n v="0"/>
    <m/>
    <m/>
  </r>
  <r>
    <n v="2018"/>
    <m/>
    <x v="6"/>
    <s v="1 in every 4 youth (26%) reports at least once incidence of violence, including physical violence, shaming or peer-to-peer violence"/>
    <s v="Adolescents Baseline Study, 2018"/>
    <s v="UNICEF"/>
    <n v="1"/>
    <s v="Quant"/>
    <n v="1"/>
    <s v="No"/>
    <n v="0"/>
    <s v="No"/>
    <n v="0"/>
    <m/>
    <n v="0"/>
    <m/>
    <m/>
  </r>
  <r>
    <n v="2014"/>
    <m/>
    <x v="6"/>
    <s v="69.8% of left behind children are subject to violence and 56.1% subject to neglect"/>
    <s v="Children left Behind: The Impact of Labour Migration on Children Left Behind in Tajikistan, Samuel Hall Consulting, 2014"/>
    <s v="No"/>
    <n v="0"/>
    <s v="Quant"/>
    <n v="1"/>
    <s v="No"/>
    <n v="0"/>
    <s v="No"/>
    <n v="0"/>
    <m/>
    <n v="0"/>
    <m/>
    <m/>
  </r>
  <r>
    <n v="2018"/>
    <m/>
    <x v="6"/>
    <s v="In rural areas 47% of children have been punished by teachers and 44% have been punished or bullied by their peers. "/>
    <s v="National Study on Adolescents and Youth: Assessment of needs and interests, Centre for Strategic Studies under the President of the Republic of Tajikistan, 2018"/>
    <s v="No"/>
    <n v="0"/>
    <s v="Quant"/>
    <n v="1"/>
    <s v="No"/>
    <n v="0"/>
    <s v="Yes"/>
    <n v="1"/>
    <m/>
    <n v="0"/>
    <m/>
    <m/>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2">
  <r>
    <n v="2016"/>
    <s v="Learn"/>
    <x v="0"/>
    <s v="500 adolescent girls and boys benefited from life-skills learning and creative and practical opportunities to contribute to social cohesion qnd conflict prevention qnd to promote inter-ethnic dialogue in Sughd Region, near the border with Kyrgyzstan. "/>
    <s v="COAR 2016"/>
    <s v="UNICEF"/>
    <n v="1"/>
    <s v="Quant"/>
    <n v="1"/>
    <s v="No"/>
    <n v="0"/>
    <s v="No"/>
    <n v="0"/>
    <s v="Yes"/>
    <n v="1"/>
    <s v="No RAM for 2016"/>
    <s v="With funding from the Government of the United Kingdom and the United Nations Peacebuilding Fund (PBF), working with local authorities and a local NGO. "/>
  </r>
  <r>
    <n v="2018"/>
    <m/>
    <x v="1"/>
    <s v="Through PESHSAF (UPSHIFT) social innovation curriculum at the adolescent innovation labs, 2,780 adolescent girls and boys acquired skills and developed their own innovative solutions to social problems in their communities. "/>
    <s v="COAR 2018"/>
    <s v="UNICEF"/>
    <n v="1"/>
    <s v="Quant"/>
    <n v="1"/>
    <s v="No"/>
    <n v="0"/>
    <s v="No"/>
    <n v="0"/>
    <s v="No"/>
    <n v="0"/>
    <m/>
    <s v="By 2020, UNICEF Tajikistan aims to establish adolescent innovation labs in every centre for additional education and youth centre in Tajikistan, building 21st century skills of up to 30,000 adolescents and youth every year. "/>
  </r>
  <r>
    <n v="2018"/>
    <m/>
    <x v="1"/>
    <s v="Transition rates to upper secondary education : 76% of girls and 80% of boys transition to upper secondary education nationally"/>
    <s v="RAM 2018"/>
    <s v="UNICEF"/>
    <n v="1"/>
    <s v="Quant"/>
    <n v="1"/>
    <s v="Yes"/>
    <n v="1"/>
    <s v="Yes"/>
    <n v="1"/>
    <s v="Yes"/>
    <n v="1"/>
    <s v="Yes"/>
    <s v="There are significant regional disparities: transition rates of girls in the GBAO are significantly higher (95%) than in Districts of Republican Subordination (56.2%). UNDAF target is 80% by 2020. "/>
  </r>
  <r>
    <n v="2019"/>
    <m/>
    <x v="1"/>
    <s v="9,563 adolescents (52 per cent girls), including 684 NEET, children with disabilities and in conflict with the law, developed core competencies in 14 Innovation Labs established at the Centres for Additional Education and Youth in 12 towns and districts. "/>
    <s v="COAR 2019"/>
    <s v="UNICEF"/>
    <n v="1"/>
    <s v="Quant"/>
    <n v="1"/>
    <s v="Yes"/>
    <n v="1"/>
    <s v="Yes"/>
    <n v="1"/>
    <s v="Yes"/>
    <n v="1"/>
    <m/>
    <m/>
  </r>
  <r>
    <n v="2019"/>
    <m/>
    <x v="1"/>
    <s v="Over 6,500 adolescents (49 per cent girls)_x000a_improved skills through extra-curricular interventions, including through student councils’ and summer camps activities. "/>
    <s v="COAR 2019"/>
    <s v="UNICEF"/>
    <n v="1"/>
    <s v="Quant"/>
    <n v="1"/>
    <s v="Yes"/>
    <n v="1"/>
    <s v="Yes"/>
    <n v="1"/>
    <s v="No"/>
    <n v="0"/>
    <m/>
    <m/>
  </r>
  <r>
    <n v="2019"/>
    <m/>
    <x v="1"/>
    <s v="The first cohort of 87 adolescents and_x000a_youth (80 per cent girls) were employed in digital jobs, as part of proof of concept, and two Impact Hubs were established in Dushanbe and Khorog. In 2019, the coverage of adolescents with these_x000a_services increased by 5 per cent in 12 districts. "/>
    <s v="COAR 2019"/>
    <s v="UNICEF"/>
    <n v="1"/>
    <s v="Quant"/>
    <n v="1"/>
    <s v="Yes"/>
    <n v="1"/>
    <s v="Yes"/>
    <n v="1"/>
    <s v="Yes"/>
    <n v="1"/>
    <m/>
    <m/>
  </r>
  <r>
    <n v="2019"/>
    <m/>
    <x v="1"/>
    <s v="4,971 adolescents (2,393 girls) in school and 1,695 adolescents (849 girls) attending summer camps in five districts enhanced their competencies, such as problem solving, creativity and innovation, critical thinking etc. "/>
    <s v="RAM 2019"/>
    <s v="UNICEF"/>
    <n v="1"/>
    <s v="Quant"/>
    <n v="1"/>
    <s v="Yes"/>
    <n v="1"/>
    <s v="No"/>
    <n v="0"/>
    <s v="Yes"/>
    <n v="1"/>
    <s v="Yes"/>
    <m/>
  </r>
  <r>
    <n v="2019"/>
    <m/>
    <x v="0"/>
    <s v="About 15,000 adolescent girls and boys lead and participated in civic engagement initiatives."/>
    <s v="RAM 2019"/>
    <s v="UNICEF"/>
    <n v="1"/>
    <s v="Quant"/>
    <n v="1"/>
    <s v="No"/>
    <n v="0"/>
    <s v="No"/>
    <n v="0"/>
    <s v="No"/>
    <n v="0"/>
    <s v="Yes"/>
    <m/>
  </r>
  <r>
    <n v="2019"/>
    <m/>
    <x v="2"/>
    <s v="110 schools have effective interventions to retain girls and boys in basic education and encourage their transition to secondary education (EWS)"/>
    <s v="RAM 2019"/>
    <s v="UNICEF"/>
    <n v="1"/>
    <s v="Quant"/>
    <n v="1"/>
    <s v="Does not apply"/>
    <n v="0"/>
    <s v="Does not apply"/>
    <n v="0"/>
    <s v="No"/>
    <n v="0"/>
    <m/>
    <m/>
  </r>
  <r>
    <n v="2019"/>
    <m/>
    <x v="0"/>
    <s v="Adolescent participation platforms established within Child-friendly cities initiative concept in five districts, where 15,081 adolescents (10% of total adolescent (10-19) population in these four districts) got engaged in and led civic_x000a_engagement initiatives and contributed to the life of their communities and local governance."/>
    <s v="RAM 2019"/>
    <s v="UNICEF"/>
    <n v="1"/>
    <s v="Quant"/>
    <n v="1"/>
    <s v="No"/>
    <n v="0"/>
    <s v="Yes"/>
    <n v="1"/>
    <s v="Yes"/>
    <n v="1"/>
    <s v="Yes"/>
    <m/>
  </r>
  <r>
    <n v="2019"/>
    <m/>
    <x v="0"/>
    <s v="15,081 adolescent boys and girls (girls: 5,789, CwD:182) participated in and led civic engagement initiatives for building tolerance and social cohesion as well as governance and development of their communities. Out of this number, 544 adolescents worked closely with local authorities to implement community development projects in four targeted districts and out of this number 50% of them were adolescent girls who advanced their skills by directly leading on various initiatives"/>
    <s v="RAM 2019"/>
    <s v="UNICEF"/>
    <n v="1"/>
    <s v="Quant"/>
    <n v="1"/>
    <s v="Yes"/>
    <n v="1"/>
    <s v="No"/>
    <n v="0"/>
    <s v="No"/>
    <n v="0"/>
    <s v="Yes"/>
    <m/>
  </r>
  <r>
    <n v="2019"/>
    <m/>
    <x v="0"/>
    <s v="15,081 adolescent girls and boys participated in decision-making on issues of concern to them at school level and contribute to the development of their communities (including social cohesion) in targeted districts"/>
    <s v="RAM 2019"/>
    <s v="UNICEF"/>
    <n v="1"/>
    <s v="Quant"/>
    <n v="1"/>
    <s v="No"/>
    <n v="0"/>
    <s v="No"/>
    <n v="0"/>
    <s v="No"/>
    <n v="0"/>
    <s v="Yes"/>
    <m/>
  </r>
  <r>
    <n v="2018"/>
    <m/>
    <x v="1"/>
    <s v="Participation rate of adolescent in formal (including additional lessons) and non-formal education (inc. Extracurricular lessons) and training (inc. Vocational) in the previous 12 months (by sex, reasons). 97% of adolescents covered by formal education during last 12 months (99% 10-14 y.o., 95% 15-19 y.o., 98% boys, 97% girls, 96% urban, 98% rural). 2% adolescent covered by non-formal education (2% 10-14 &amp; 15-19 y.o., 2% boys &amp; girls, 3% urban, 2% rural). 44% adolescent took additional lessons (40% 10-14 y.o, 48% 15-19 y.o., 47% boys, 40% girls, 48% urban, 43% rural)"/>
    <s v="Adolescents Baseline Study, 2018"/>
    <s v="UNICEF"/>
    <n v="1"/>
    <s v="Quant"/>
    <n v="1"/>
    <s v="Yes"/>
    <n v="1"/>
    <s v="Yes"/>
    <n v="1"/>
    <s v="Yes"/>
    <n v="1"/>
    <m/>
    <m/>
  </r>
  <r>
    <n v="2018"/>
    <m/>
    <x v="1"/>
    <s v="% of adolescents satisfied with the quality of their education (SDG indicator)"/>
    <s v="Adolescents Baseline Study, 2018"/>
    <s v="UNICEF"/>
    <n v="1"/>
    <s v="Quant"/>
    <n v="1"/>
    <s v="No"/>
    <n v="0"/>
    <s v="No"/>
    <n v="0"/>
    <s v="Yes"/>
    <n v="1"/>
    <m/>
    <s v="If in the whole country 6.6 out of 10 adolescnets are generally satisfied with the knowledge they gain, relatively lower level of satisfaction is marked in DRS, while satisfaction is relatively high in Sughd province."/>
  </r>
  <r>
    <n v="2018"/>
    <m/>
    <x v="1"/>
    <s v="absentysm rate among adolescents in formal education"/>
    <s v="Adolescents Baseline Study, 2018"/>
    <s v="UNICEF"/>
    <m/>
    <s v="Quant"/>
    <n v="1"/>
    <s v="Yes"/>
    <n v="1"/>
    <s v="Yes"/>
    <n v="1"/>
    <s v="Yes"/>
    <n v="1"/>
    <m/>
    <m/>
  </r>
  <r>
    <n v="2018"/>
    <m/>
    <x v="1"/>
    <s v="% adolescents with information and communications technology skills (SDG indicator)."/>
    <s v="Adolescents Baseline Study, 2018"/>
    <s v="UNICEF"/>
    <m/>
    <s v="Quant"/>
    <n v="1"/>
    <s v="Yes"/>
    <m/>
    <s v="Yes"/>
    <m/>
    <s v="Yes"/>
    <m/>
    <m/>
    <s v="53.6% of adolescents do not use computer. 91.7% adolescnets do not attend computer courses. 64% of adolescnets do not use internet. Of 36% of adolescents using internet 89.6% do so via mobile phone. Main reasons for not using computers : 68.4% do not have a computer, 18% cannot use computer (lack of skills), 7.2% not interested, 4.4% adults do not permit. If at the country level 53.6% of adolescnets reported skills of computer usage, from a regional perspective relatively higher level of computer usage is noted in GBAO and relatively lower level in DRS. "/>
  </r>
  <r>
    <n v="2018"/>
    <m/>
    <x v="1"/>
    <s v="94% of adolescents want to continue their education after 9th grade."/>
    <s v="Adolescents Baseline Study, 2018"/>
    <s v="UNICEF"/>
    <n v="1"/>
    <s v="Quant"/>
    <n v="1"/>
    <s v="Yes"/>
    <n v="1"/>
    <s v="Yes"/>
    <n v="1"/>
    <s v="Yes"/>
    <n v="1"/>
    <m/>
    <m/>
  </r>
  <r>
    <n v="2019"/>
    <m/>
    <x v="3"/>
    <s v="Number of girls and boys who have participated in skills development programmes for learning, personal empowerment, active citizenship and/or employability through UNICEF-supported programmes (humanitarian)"/>
    <s v="SMQ 2019 Learn"/>
    <s v="UNICEF"/>
    <n v="1"/>
    <s v="Quant"/>
    <n v="1"/>
    <s v="Yes"/>
    <n v="1"/>
    <s v="Yes"/>
    <n v="1"/>
    <s v="No"/>
    <n v="0"/>
    <m/>
    <s v="Data available for 2018 &amp; 2019"/>
  </r>
  <r>
    <n v="2019"/>
    <m/>
    <x v="2"/>
    <s v="Transition to secondary education of girls (aged 14-15 years) stands at 61 per cent in some districts compared to 81 per cent national average"/>
    <s v="Ministry of Education and Science"/>
    <s v="Ministry of Education and Science"/>
    <n v="0"/>
    <s v="Quant"/>
    <n v="1"/>
    <s v="Yes"/>
    <n v="1"/>
    <s v="Yes"/>
    <n v="1"/>
    <s v="Yes"/>
    <n v="1"/>
    <m/>
    <m/>
  </r>
  <r>
    <n v="2016"/>
    <m/>
    <x v="3"/>
    <s v="30 per cent of young people aged 15-24 are not in education, training or employeent (NEET) with 89 per cent of them being girls"/>
    <s v="Labour Force Survey, 2016"/>
    <s v="Labour Force Survey, 2016"/>
    <n v="0"/>
    <s v="Quant"/>
    <n v="1"/>
    <s v="Yes"/>
    <n v="1"/>
    <s v="Yes"/>
    <n v="1"/>
    <s v="No"/>
    <n v="0"/>
    <m/>
    <m/>
  </r>
  <r>
    <n v="2018"/>
    <m/>
    <x v="3"/>
    <s v="Adolescents and ICT: 53.6 percent of adolescents do not use computers, 64 percent of adolescents do not use internet"/>
    <s v="Adolescents Baseline Study, 2018"/>
    <s v="UNICEF"/>
    <n v="1"/>
    <s v="Quant"/>
    <n v="1"/>
    <s v="Yes"/>
    <n v="1"/>
    <s v="Yes"/>
    <n v="1"/>
    <s v="Yes"/>
    <n v="1"/>
    <m/>
    <m/>
  </r>
  <r>
    <n v="2018"/>
    <m/>
    <x v="3"/>
    <s v="97 percent of adolescent have been covered by formal education during last 12 months, 2 percent have been covered by non-formal education during last 12 months. 44 percent took additionnal lessons during last 12 months"/>
    <s v="Adolescents Baseline Study, 2018"/>
    <s v="UNICEF"/>
    <n v="1"/>
    <s v="Quant"/>
    <n v="1"/>
    <s v="Yes"/>
    <n v="1"/>
    <s v="Yes"/>
    <n v="1"/>
    <s v="Yes"/>
    <n v="1"/>
    <m/>
    <m/>
  </r>
  <r>
    <n v="2018"/>
    <m/>
    <x v="3"/>
    <s v="94 percent of adolescents want to continue their education after 9th grade "/>
    <s v="Adolescents Baseline Study, 2018"/>
    <s v="UNICEF"/>
    <n v="1"/>
    <s v="Quant"/>
    <n v="1"/>
    <s v="Yes"/>
    <n v="1"/>
    <s v="Yes"/>
    <n v="1"/>
    <s v="Yes"/>
    <n v="1"/>
    <m/>
    <m/>
  </r>
  <r>
    <n v="2017"/>
    <m/>
    <x v="4"/>
    <s v="Number of general secondary edcational institutions : 3,865"/>
    <s v="Joint Sector Review Education Sector Synthesis Report 2017"/>
    <s v="Joint Sector Review Education Sector Synthesis Report 2017"/>
    <n v="0"/>
    <s v="Qualitative"/>
    <n v="0"/>
    <s v="Does not apply"/>
    <n v="0"/>
    <s v="Does not apply"/>
    <n v="0"/>
    <s v="No"/>
    <n v="0"/>
    <m/>
    <m/>
  </r>
  <r>
    <n v="2017"/>
    <m/>
    <x v="4"/>
    <s v="Number of students enrolled in general secondary education : 1,837,762 (year 2016-17)"/>
    <s v="Joint Sector Review Education Sector Synthesis Report 2017"/>
    <s v="Joint Sector Review Education Sector Synthesis Report 2017"/>
    <n v="0"/>
    <s v="Quant"/>
    <n v="1"/>
    <s v="No"/>
    <n v="0"/>
    <s v="No"/>
    <n v="0"/>
    <s v="No"/>
    <n v="0"/>
    <m/>
    <m/>
  </r>
  <r>
    <n v="2019"/>
    <m/>
    <x v="4"/>
    <s v="Transition rate from basic to secondary education : 80.0 for boys and 76.0 for girls with regional differences"/>
    <s v="Tajikistan SitAn 2019 page 27-28"/>
    <s v="UNICEF"/>
    <n v="1"/>
    <s v="Quant"/>
    <n v="1"/>
    <s v="Yes"/>
    <n v="1"/>
    <s v="No"/>
    <n v="0"/>
    <s v="Yes"/>
    <n v="1"/>
    <m/>
    <m/>
  </r>
  <r>
    <n v="2016"/>
    <m/>
    <x v="3"/>
    <s v="Number of youths enrolled in Technical Vocational Education and Training (TVET) : 22,779 enroled in primary vocational education schools (lyceums) and 73,333 enroled in secondart vocational education schools"/>
    <s v="Ministry of Education and Science"/>
    <s v="Ministry of Education and Science"/>
    <n v="0"/>
    <s v="Quant"/>
    <n v="1"/>
    <s v="No"/>
    <n v="0"/>
    <s v="No"/>
    <n v="0"/>
    <s v="No"/>
    <n v="0"/>
    <m/>
    <m/>
  </r>
  <r>
    <n v="2013"/>
    <m/>
    <x v="3"/>
    <s v="26% of young graduates are unable to find jobs five years after comleting their education "/>
    <s v="World Bank and GIZ, Tajikistan Jobs, Skills, and Migration Survey, Dushanbe, 2013"/>
    <s v="World Bank and GIZ, Tajikistan Jobs, Skills, and Migration Survey, Dushanbe, 2013"/>
    <n v="0"/>
    <s v="Quant"/>
    <n v="1"/>
    <s v="No"/>
    <n v="0"/>
    <s v="No"/>
    <n v="0"/>
    <s v="No"/>
    <n v="0"/>
    <m/>
    <m/>
  </r>
  <r>
    <n v="2018"/>
    <m/>
    <x v="4"/>
    <s v="Nearly all students (98%) complete primary education and transition (99%) to secondary education"/>
    <s v="Vulnerability and Resilience Atlas 2018"/>
    <s v="Vulnerability and Resilience Atlas 2018"/>
    <n v="0"/>
    <s v="Quant"/>
    <n v="1"/>
    <s v="No"/>
    <n v="0"/>
    <s v="No"/>
    <n v="0"/>
    <s v="No"/>
    <n v="0"/>
    <m/>
    <m/>
  </r>
  <r>
    <n v="2017"/>
    <m/>
    <x v="3"/>
    <s v="435,621 (29.3% of young people) are NEET, of which 11.6% are male and 88.4% female. Highest rates of NEET are found in Dushanbe (40.4%) follwed by DRS (36.1%), GBAO (30.4%), Khatlon (25.4%) and Sughd (24%)."/>
    <s v="Mapping the Vulnerable and Excluded Groups of adolescents and youth in Tajikistan, UNICEF 2017"/>
    <s v="UNICEF"/>
    <n v="1"/>
    <s v="Quant"/>
    <n v="1"/>
    <s v="Yes"/>
    <n v="1"/>
    <s v="Yes"/>
    <n v="1"/>
    <s v="Yes"/>
    <n v="1"/>
    <m/>
    <s v="NEET refers to young people aged 15-24 who are engaged in neither work, nor study nor enrolled in vocational training. "/>
  </r>
  <r>
    <n v="2018"/>
    <s v="Adolescent health"/>
    <x v="5"/>
    <s v="320 school psychologists, 200 primary_x000a_health care personnel and other relevant staff in pilot regions of the country (Sughd province and three Districts of Republican Subordination districts) were enabled to provide adolescent mental health services with an expected outreach to 43,000 adolescents."/>
    <s v="COAR 2018"/>
    <s v="UNICEF"/>
    <n v="1"/>
    <s v="Quant"/>
    <n v="1"/>
    <s v="No"/>
    <n v="0"/>
    <s v="No"/>
    <n v="0"/>
    <s v="Yes"/>
    <n v="1"/>
    <m/>
    <m/>
  </r>
  <r>
    <n v="2019"/>
    <m/>
    <x v="6"/>
    <s v="14,000 adolescent girls (about 45 per cent) and boys received mental health services from school psychologists and counsellors. "/>
    <s v="COAR 2019"/>
    <s v="UNICEF"/>
    <n v="1"/>
    <s v="Quant"/>
    <n v="1"/>
    <s v="Yes"/>
    <n v="1"/>
    <s v="Yes"/>
    <n v="1"/>
    <s v="Yes"/>
    <n v="1"/>
    <s v="Yes"/>
    <s v="This accounts for about 16 per cent of adolescents in targeted nine districts (220 schools, approximately five per cent of schools in Tajikistan)."/>
  </r>
  <r>
    <m/>
    <m/>
    <x v="6"/>
    <s v="655 school and health professionals in targeted district areas have adequate capacity to provide appropriate support, including psychological support, to address the specific needs of adolescents, especially vulnerable groups"/>
    <s v="RAM 2019"/>
    <s v="UNICEF"/>
    <n v="1"/>
    <s v="Quant"/>
    <n v="1"/>
    <s v="Does not apply"/>
    <n v="0"/>
    <s v="Does not apply"/>
    <n v="0"/>
    <s v="Yes"/>
    <n v="1"/>
    <s v="Yes"/>
    <m/>
  </r>
  <r>
    <n v="2019"/>
    <m/>
    <x v="5"/>
    <s v="Number of adolescent girls and boys provided with to prevent anaemia and other forms of malnutrition through UNICEF-supported programmes"/>
    <s v="SMQ 2019 Survive and Thrive"/>
    <s v="UNICEF"/>
    <n v="1"/>
    <s v="Quant"/>
    <n v="1"/>
    <s v="No"/>
    <n v="0"/>
    <s v="No"/>
    <n v="0"/>
    <s v="No"/>
    <n v="0"/>
    <m/>
    <s v="To reduce the high rate anemia among children, adolescents and women, UNICEF provided technical advice to the Gov Tajikistan on the way forward to operationalize the recently passed food fortification and to support enhancing the quality of USI in Tajikistan"/>
  </r>
  <r>
    <n v="2018"/>
    <m/>
    <x v="5"/>
    <s v="Number of people living with HIV : 7,552, of which 10.2% are children under the age of 18 and 665 under the age of 15"/>
    <s v="Assessment of the impact of social allowances on the quality of life of children living with HIV. Study report, UNICEF, August 2018"/>
    <s v="UNICEF"/>
    <n v="1"/>
    <s v="Quant"/>
    <n v="1"/>
    <s v="No"/>
    <n v="0"/>
    <s v="Yes"/>
    <n v="1"/>
    <s v="No"/>
    <n v="0"/>
    <m/>
    <s v="In 2017, the government of Tajikistan reported a slightly higher figure of 800 HIV positive children 400 girls and 400 boys. CRC Concluding observation on the combined third to fith periodic reports of Tajikistan 2017"/>
  </r>
  <r>
    <n v="2015"/>
    <m/>
    <x v="6"/>
    <s v="Number of registered cases of female suicide or attempted suicide: 325"/>
    <s v="State Prosecutor"/>
    <s v="State Prosecutor"/>
    <n v="0"/>
    <s v="Quant"/>
    <n v="1"/>
    <s v="Yes"/>
    <n v="1"/>
    <s v="Yes"/>
    <n v="1"/>
    <s v="No"/>
    <n v="0"/>
    <m/>
    <s v="Case go unregistered because of stigma."/>
  </r>
  <r>
    <s v="-"/>
    <m/>
    <x v="6"/>
    <s v="Suicide rate for young people 12-24 years, higher among girls (13.4/100,00) than for boys (10.9/100,00)"/>
    <s v="Taleshi, M M. UNICEF policy brief, Adolescent and Youth Programming in Tajikistan"/>
    <s v="UNICEF"/>
    <n v="1"/>
    <s v="Quant"/>
    <n v="1"/>
    <s v="Yes"/>
    <n v="1"/>
    <s v="Yes"/>
    <n v="1"/>
    <s v="No"/>
    <n v="0"/>
    <m/>
    <m/>
  </r>
  <r>
    <n v="2019"/>
    <m/>
    <x v="5"/>
    <s v="7% of women aged 15-19 are either pregnant or already have a child, with a majority of 18-19 year olds"/>
    <s v="Tajikistan SitAn 2019 page 32"/>
    <s v="UNICEF"/>
    <n v="1"/>
    <s v="Quant"/>
    <n v="1"/>
    <s v="Does not apply"/>
    <n v="0"/>
    <s v="Yes"/>
    <n v="1"/>
    <s v="No"/>
    <n v="0"/>
    <m/>
    <m/>
  </r>
  <r>
    <n v="2018"/>
    <m/>
    <x v="6"/>
    <s v="33% of 15-19 have depression (36% of girls, 32% of boys)"/>
    <s v="National Study on Adolescents and Youth: Assessment of needs and interests, Centre for Strategic Studies under the President of the Republic of Tajikistan, 2018"/>
    <s v="National Study on Adolescents and Youth: Assessment of needs and interests, Centre for Strategic Studies under the President of the Republic of Tajikistan, 2018"/>
    <n v="0"/>
    <s v="Quant"/>
    <n v="1"/>
    <s v="Yes"/>
    <n v="1"/>
    <s v="Yes"/>
    <n v="1"/>
    <s v="No"/>
    <n v="0"/>
    <m/>
    <m/>
  </r>
  <r>
    <n v="2017"/>
    <m/>
    <x v="5"/>
    <s v="14% of young people (15-24 years) know how to prevent HIV infection. 9% of girls aged 15-19 have comprehensive knowledge about HIV prevention while among 15-17 years only 6% claimed to have the right knowlege "/>
    <s v="DHS 2017"/>
    <s v="DHS 2017"/>
    <n v="0"/>
    <s v="Quant"/>
    <n v="1"/>
    <s v="Yes"/>
    <n v="1"/>
    <s v="Yes"/>
    <n v="1"/>
    <s v="No"/>
    <n v="0"/>
    <m/>
    <m/>
  </r>
  <r>
    <n v="2018"/>
    <s v="Protective Environement"/>
    <x v="7"/>
    <s v="Proportion of adolescents with basic knowledge on child rights : 85.7% of adolescents (15-19y.o.) do not know any child right (85.7% 10-14 y.o, 85.7% 15-19 y.o., 85% biys, 86.5% girls, 87.5% urban, 85.2% rural)"/>
    <s v="Adolescents Baseline Study, 2018"/>
    <s v="UNICEF"/>
    <n v="1"/>
    <s v="Quant"/>
    <n v="1"/>
    <s v="Yes"/>
    <n v="1"/>
    <s v="Yes"/>
    <n v="1"/>
    <s v="Yes"/>
    <n v="1"/>
    <m/>
    <m/>
  </r>
  <r>
    <n v="2018"/>
    <m/>
    <x v="7"/>
    <s v="Independence of adolescents in deciding on question of marriage is low. Vulnerable adolescents (adolescents with disabilities) 28%. Urban adolescents 22%, Rural adolescnets 23%, Rural girls 22%, 15-19 y.o. 41%"/>
    <s v="Adolescents Baseline Study, 2018"/>
    <s v="UNICEF"/>
    <n v="1"/>
    <s v="Quant"/>
    <n v="1"/>
    <s v="Yes"/>
    <n v="1"/>
    <s v="Yes"/>
    <n v="1"/>
    <s v="Yes"/>
    <n v="1"/>
    <m/>
    <m/>
  </r>
  <r>
    <n v="2018"/>
    <m/>
    <x v="7"/>
    <s v="Adolescent participation in decision making"/>
    <s v="Adolescents Baseline Study, 2018"/>
    <s v="UNICEF"/>
    <n v="1"/>
    <s v="Qualitative"/>
    <n v="0"/>
    <s v="Yes"/>
    <n v="1"/>
    <s v="Yes"/>
    <n v="1"/>
    <s v="Yes"/>
    <n v="1"/>
    <m/>
    <m/>
  </r>
  <r>
    <n v="2018"/>
    <m/>
    <x v="7"/>
    <s v="13% of 15-19 year old girls were married in 2017, the same as in 2012. "/>
    <s v="Gender counts: Central Asia Sub-Regional Report: A quantitative assessment of gender inequality and its impact on children and adolescents, 2018. Burnet Institute and UNICEF."/>
    <s v="UNICEF"/>
    <n v="1"/>
    <s v="Quant"/>
    <n v="1"/>
    <s v="Yes"/>
    <n v="1"/>
    <s v="Yes"/>
    <n v="1"/>
    <s v="No"/>
    <n v="0"/>
    <m/>
    <s v="The law on the Protection of Children's Rights has rise the age of marriage from 17 to 18 years old."/>
  </r>
  <r>
    <n v="2018"/>
    <m/>
    <x v="7"/>
    <s v="Close to 1 in every 8 girls are married by age 18"/>
    <s v="Gender counts: Central Asia Sub-Regional Report: A quantitative assessment of gender inequality and its impact on children and adolescents, 2018. Burnet Institute and UNICEF."/>
    <s v="UNICEF"/>
    <n v="1"/>
    <s v="Quant"/>
    <n v="1"/>
    <s v="No"/>
    <n v="0"/>
    <s v="Yes"/>
    <n v="1"/>
    <s v="No"/>
    <n v="0"/>
    <m/>
    <s v="The figure is likely to be an underestimate since many child marriages go unreported"/>
  </r>
  <r>
    <n v="2019"/>
    <m/>
    <x v="7"/>
    <s v="87.5% of adolescents (15-19) do not know any child rights, or how they can participate to fulfill their rights"/>
    <s v="Tajikistan SitAn page 95"/>
    <s v="UNICEF"/>
    <n v="1"/>
    <s v="Quant"/>
    <n v="1"/>
    <s v="No"/>
    <n v="0"/>
    <s v="Yes"/>
    <n v="1"/>
    <s v="No"/>
    <n v="0"/>
    <m/>
    <m/>
  </r>
  <r>
    <n v="2018"/>
    <m/>
    <x v="8"/>
    <s v="Physical and non-physical violence towards adolescents"/>
    <s v="Adolescents Baseline Study, 2018"/>
    <s v="UNICEF"/>
    <n v="1"/>
    <s v="Qualitative"/>
    <n v="0"/>
    <s v="Yes"/>
    <n v="1"/>
    <s v="Yes"/>
    <n v="1"/>
    <s v="Yes"/>
    <n v="1"/>
    <m/>
    <m/>
  </r>
  <r>
    <n v="2018"/>
    <m/>
    <x v="9"/>
    <s v="% of adolescents of 10-14 y.o who combine study and work. 66% rural adolescents, 49% urban adolescents, 60% girls, 63% boys"/>
    <s v="Adolescents Baseline Study, 2018"/>
    <s v="UNICEF"/>
    <n v="1"/>
    <s v="Quant"/>
    <n v="1"/>
    <s v="Yes"/>
    <n v="1"/>
    <s v="Yes"/>
    <n v="1"/>
    <s v="Yes"/>
    <n v="1"/>
    <m/>
    <m/>
  </r>
  <r>
    <n v="2018"/>
    <m/>
    <x v="8"/>
    <s v="1 in every 4 youth (26%) reports at least once incidence of violence, including physical violence, shaming or peer-to-peer violence"/>
    <s v="Adolescents Baseline Study, 2018"/>
    <s v="UNICEF"/>
    <n v="1"/>
    <s v="Quant"/>
    <n v="1"/>
    <s v="No"/>
    <n v="0"/>
    <s v="No"/>
    <n v="0"/>
    <s v="Yes"/>
    <n v="1"/>
    <m/>
    <m/>
  </r>
  <r>
    <n v="2018"/>
    <m/>
    <x v="8"/>
    <s v="25.5% of adolescents (11-17) lived in a household with a history of violence"/>
    <s v="Taleshi, M M. UNICEF policy brief, Adolescent and Youth Programming in Tajikistan"/>
    <s v="No"/>
    <n v="0"/>
    <s v="Quant"/>
    <n v="1"/>
    <s v="Yes"/>
    <n v="1"/>
    <s v="No"/>
    <n v="0"/>
    <s v="No"/>
    <n v="0"/>
    <m/>
    <m/>
  </r>
  <r>
    <n v="2018"/>
    <s v="Equitable chance in life"/>
    <x v="0"/>
    <s v="A total of 6,217 adolescents (3,225 girls) participated in or led civic engagement activities within the consultative platforms_x000a_established at the local government level in Isfara and B. Gafurov cross-border districts—23 per cent of the total adolescent population."/>
    <s v="COAR 2018"/>
    <s v="UNICEF"/>
    <s v="Yes"/>
    <s v="Quant"/>
    <n v="1"/>
    <s v="Yes"/>
    <n v="1"/>
    <s v="No"/>
    <n v="0"/>
    <s v="No"/>
    <n v="0"/>
    <m/>
    <m/>
  </r>
  <r>
    <n v="2018"/>
    <m/>
    <x v="0"/>
    <s v="UNICEF supported the participation of 4,600 adolescents by providing the opportunity to be heard through a first-time, national adolescent study. "/>
    <s v="COAR 2018"/>
    <s v="UNICEF"/>
    <s v="Yes"/>
    <s v="Quant"/>
    <n v="1"/>
    <s v="Yes"/>
    <n v="1"/>
    <s v="No"/>
    <n v="0"/>
    <s v="No"/>
    <n v="0"/>
    <m/>
    <m/>
  </r>
  <r>
    <n v="2019"/>
    <m/>
    <x v="0"/>
    <s v="15,081 adolescent boys and girls (girls: 5,789, CwD:182) participated in and led civic engagement initiatives for building tolerance and social cohesion as well as_x000a_governance and development of their communities. "/>
    <s v="COAR 2019"/>
    <s v="UNICEF"/>
    <s v="Yes"/>
    <s v="Quant"/>
    <n v="1"/>
    <s v="Yes"/>
    <n v="1"/>
    <s v="No"/>
    <n v="0"/>
    <s v="No"/>
    <n v="0"/>
    <m/>
    <m/>
  </r>
  <r>
    <n v="2019"/>
    <m/>
    <x v="0"/>
    <s v="544 adolescent girls and boys (girls: 250) worked closely with local authorities to implement community development projects in four targeted districts, while 157 local authorities’ staff were capacitated to support civic engagement by adolescents._x000a_Through this contribution the adolescent participation rate in these districts reached 10 per cent in 2019 (from 6.4 per cent nationally in 2018)"/>
    <s v="COAR 2019"/>
    <s v="UNICEF"/>
    <s v="Yes"/>
    <s v="Quant"/>
    <n v="1"/>
    <s v="Yes"/>
    <n v="1"/>
    <s v="No"/>
    <n v="0"/>
    <s v="No"/>
    <n v="0"/>
    <m/>
    <m/>
  </r>
  <r>
    <n v="2019"/>
    <m/>
    <x v="0"/>
    <s v="UNICEF strengthened volunteer network by capacitating 610 adolescents and youths to contribute to decision-making processes and social cohesion in conflict-prone border districts of Tajikistan."/>
    <s v="COAR 2019"/>
    <s v="UNICEF"/>
    <s v="No"/>
    <s v="Quant"/>
    <n v="1"/>
    <s v="No"/>
    <n v="0"/>
    <s v="No"/>
    <n v="0"/>
    <s v="Yes"/>
    <n v="1"/>
    <m/>
    <m/>
  </r>
  <r>
    <n v="2019"/>
    <m/>
    <x v="0"/>
    <s v="314 adolescent girls and boys (Girls:131) in two cross-border districts (Isfara and B.Gafurov) improved their peacebuilding competencies and contributed to building social cohesion through joint community projects and mediation with the local authorities during the crossborder intercommunal tensions."/>
    <s v="COAR 2019"/>
    <s v="UNICEF"/>
    <s v="Yes"/>
    <s v="Quant"/>
    <n v="1"/>
    <s v="Yes"/>
    <n v="1"/>
    <s v="No"/>
    <n v="0"/>
    <s v="Yes"/>
    <n v="1"/>
    <m/>
    <m/>
  </r>
  <r>
    <n v="2019"/>
    <m/>
    <x v="0"/>
    <s v="Number of adolescent girls and boys who participate in or lead civic engagement initiatives through UNICEF-supported programmes"/>
    <s v="SMQ 2019 Equitable chance in life"/>
    <s v="UNICEF"/>
    <s v="Yes"/>
    <s v="Quant"/>
    <n v="1"/>
    <s v="Yes"/>
    <n v="1"/>
    <s v="No"/>
    <n v="0"/>
    <s v="Yes"/>
    <n v="1"/>
    <m/>
    <s v="11009 adolescent girls and boys directly involved in adolescent participation and civic engagement activities through the decision making within child and youth friendly local governance initiative in 5 districts that strengthened youth councils within local government."/>
  </r>
  <r>
    <n v="2017"/>
    <s v="Demography"/>
    <x v="10"/>
    <s v="Among married girls aged 15-19 only 3% reported using contraception"/>
    <s v="DHS 2017"/>
    <s v="DHS 2017"/>
    <s v="Yes"/>
    <s v="Quant"/>
    <n v="1"/>
    <s v="Yes"/>
    <n v="1"/>
    <s v="Yes"/>
    <n v="1"/>
    <s v="No"/>
    <n v="0"/>
    <m/>
    <m/>
  </r>
  <r>
    <n v="2017"/>
    <m/>
    <x v="10"/>
    <s v="7.7% of women aged 18 have begun childbearing, rapidly increasing to 25% by the age of 19. Rural women are more likely to have begun childbearing by 19 than their urban counterparts with the highest rates in DRS, Khatlon, and Sughud. The lowest rates are in GBAO and Dushanbe. "/>
    <s v="Impact of Child Marriage Global Synthesis Report, World Bank and International Centre for Research on Women, 2017"/>
    <s v="Impact of Child Marriage Global Synthesis Report, World Bank and International Centre for Research on Women, 2018"/>
    <s v="Yes"/>
    <s v="Quant"/>
    <n v="1"/>
    <s v="Yes"/>
    <n v="1"/>
    <s v="Yes"/>
    <n v="1"/>
    <s v="No"/>
    <n v="0"/>
    <m/>
    <m/>
  </r>
  <r>
    <n v="2017"/>
    <s v="Migration"/>
    <x v="11"/>
    <s v="13.1% of children left behind aged 12-17 are engaged in labor (14.2 % boys, 12% girls)"/>
    <s v="Labour Force Survey, 2017, TajStat"/>
    <s v="Labour Force Survey, 2017, TajStat"/>
    <s v="Yes"/>
    <s v="Quant"/>
    <n v="1"/>
    <s v="Yes"/>
    <n v="1"/>
    <s v="Yes"/>
    <n v="1"/>
    <s v="No"/>
    <n v="0"/>
    <m/>
    <m/>
  </r>
  <r>
    <m/>
    <m/>
    <x v="12"/>
    <m/>
    <m/>
    <m/>
    <m/>
    <n v="57"/>
    <m/>
    <m/>
    <m/>
    <m/>
    <m/>
    <m/>
    <m/>
    <m/>
    <m/>
  </r>
  <r>
    <m/>
    <m/>
    <x v="12"/>
    <m/>
    <m/>
    <m/>
    <m/>
    <m/>
    <m/>
    <m/>
    <m/>
    <m/>
    <m/>
    <m/>
    <m/>
    <m/>
    <m/>
  </r>
</pivotCacheRecords>
</file>

<file path=xl/pivotCache/pivotCacheRecords6.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2">
  <r>
    <n v="2019"/>
    <s v="Change strategies "/>
    <x v="0"/>
    <s v="Percentage of country offices routinely engaging children in the planning, implementation, monitoring and evaluation of UNICEF country programmes"/>
    <s v="SMQ 2019 Change strategies"/>
    <s v="UNICEF"/>
    <n v="1"/>
    <s v="No"/>
    <n v="0"/>
    <s v="No"/>
    <n v="0"/>
    <s v="No"/>
    <n v="0"/>
    <m/>
    <m/>
  </r>
  <r>
    <n v="2019"/>
    <m/>
    <x v="0"/>
    <s v="Percentage of country offices meeting organizational benchmarks on promoting peaceful and inclusive societies"/>
    <s v="SMQ 2019 Change strategies"/>
    <s v="UNICEF"/>
    <n v="1"/>
    <s v="does not apply to indicator"/>
    <n v="0"/>
    <s v="does not apply to indicator"/>
    <n v="0"/>
    <s v="does not apply to indicator"/>
    <n v="0"/>
    <m/>
    <s v="Conflict Tracker with focus on cross-border areas  developed within the scope of cross-border multiagency PBF-funded peacebuilding project. Within the scope of peacebuilding programme implemented in cross-border regions, conflict tracker was developed and used with both primary data collected by conflict monitors at muncipality level and available secondary data to understand better conflict dynamics in this region. Since 2015 the CO has been implementing social cohesion (peacebuilding) programme in selected cross-border districts in Tajikistan. At the moment, the CO has two ongoing social cohesion projects, funded by CSSF/DFID and UN PBF, where cross-sectoral approach towards social inclusion and adolescent participation in building social cohesion is applied. Projects are implemented by three sections of the CO under the coordination of Adolescent development and participation programme."/>
  </r>
  <r>
    <n v="2019"/>
    <m/>
    <x v="0"/>
    <s v="Number of countries with inter-agency multi-year humanitarian response plans where country offices have aligned multi-year strtegies and plans"/>
    <s v="SMQ 2019 Change strategies"/>
    <s v="UNICEF"/>
    <n v="1"/>
    <s v="does not apply to indicator"/>
    <n v="0"/>
    <s v="does not apply to indicator"/>
    <n v="0"/>
    <s v="does not apply to indicator"/>
    <n v="0"/>
    <m/>
    <m/>
  </r>
  <r>
    <n v="2019"/>
    <m/>
    <x v="0"/>
    <s v="Percentage of countries with humanitarian response plans where country offices contribute  to coordinated needs assessments through UNICEF-led cluster coordination mechanis, or directly with humanitarian country team"/>
    <s v="SMQ 2019 Change strategies"/>
    <s v="UNICEF"/>
    <n v="1"/>
    <s v="does not apply to indicator"/>
    <n v="0"/>
    <s v="does not apply to indicator"/>
    <n v="0"/>
    <s v="does not apply to indicator"/>
    <n v="0"/>
    <m/>
    <s v="Active engagement by one or more cluster coordinators_x000a_Active engagement by one or more CO staff_x000a_An agreed lead role for WASH data collection and analysis_x000a_An agreed lead role for education data collection and analysis_x000a_An agreed lead role for Child Protection data collection and analysis"/>
  </r>
  <r>
    <n v="2019"/>
    <m/>
    <x v="0"/>
    <s v="Percentage of country offices that meet organisational benchmarks on communication for development (C4D) programmes for community engagement and behaviour change, including adaptation for humanitarian response"/>
    <s v="SMQ 2019 Change strategies"/>
    <s v="UNICEF"/>
    <n v="1"/>
    <s v="does not apply to indicator"/>
    <n v="0"/>
    <s v="does not apply to indicator"/>
    <n v="0"/>
    <s v="does not apply to indicator"/>
    <n v="0"/>
    <m/>
    <s v="CP applying C4D strategies to health, nutrition, protection and adolescents. CP budget allocated for C4D. National/sub-national Government-led C4D mechanism(s) facilitated coordination of C4D/SBCC components of sector/cross-sector planning. Wide scope and source of data generated/used to design C4D strategies. C4D capacity development planning informed by needs assessment. CE mechanisms facilitate at-scale inclusion and particiaption of the most marginalized. CE initiatives have prioritiezed community capacity building towards development of local solutions and empowerment."/>
  </r>
  <r>
    <n v="2019"/>
    <m/>
    <x v="0"/>
    <s v="CO support to national human rights institutions"/>
    <s v="SMQ 2019 Change strategies"/>
    <s v="UNICEF"/>
    <n v="1"/>
    <s v="does not apply to indicator"/>
    <n v="0"/>
    <s v="does not apply to indicator"/>
    <n v="0"/>
    <s v="does not apply to indicator"/>
    <n v="0"/>
    <m/>
    <s v="In 2018 Ombudsman for Child Rights (O4CR) was not compliant with Paris Principles. UNICEF supported institutional strengthening of the O4CR, including child rights monitoring in schools and residential child care facilities. UNICEF also supported strengthening of the O4CR complaint mechanism and the establishment of a child participation platform. in 2019 with support of UNICEF monitoring tools developed for O4CR and number of outreach campangs and meeting to raise awareness about O4CR were organised. CO supported government in development of a comprehensive SDG programme for children defining costs for its implementation and funding gaps as well as started development of financing plan. "/>
  </r>
  <r>
    <n v="2019"/>
    <m/>
    <x v="0"/>
    <s v="South to south cooperation"/>
    <s v="SMQ 2019 Change strategies"/>
    <s v="UNICEF"/>
    <n v="1"/>
    <s v="does not apply to indicator"/>
    <n v="0"/>
    <s v="does not apply to indicator"/>
    <n v="0"/>
    <s v="does not apply to indicator"/>
    <n v="0"/>
    <m/>
    <m/>
  </r>
  <r>
    <n v="2019"/>
    <m/>
    <x v="1"/>
    <s v="Percentage of country offices that conducted a gender analysis as part of CPD development"/>
    <s v="SMQ 2019 Change strategies"/>
    <s v="UNICEF"/>
    <n v="1"/>
    <s v="does not apply to indicator"/>
    <n v="0"/>
    <s v="does not apply to indicator"/>
    <n v="0"/>
    <s v="does not apply to indicator"/>
    <n v="0"/>
    <m/>
    <s v="A gender programmatic review was conducted in 2016 and as well as girls education review in early 2017."/>
  </r>
  <r>
    <n v="2019"/>
    <m/>
    <x v="1"/>
    <s v="Percentage of country offices that meet organisational standarts on gender mainstreaming in programme implementation"/>
    <s v="SMQ 2019 Change strategies"/>
    <s v="UNICEF"/>
    <n v="1"/>
    <s v="does not apply to indicator"/>
    <n v="0"/>
    <s v="does not apply to indicator"/>
    <n v="0"/>
    <s v="does not apply to indicator"/>
    <n v="0"/>
    <m/>
    <s v="CPD/SMR report. CO using GPR toolkit for conducting the Gender Programmatic Review. CO identified mesurable gender output or outcome aligned to the GAP 2018-2021 in the CPD result framework = Gender equality in access, retention, and learning in education for girls and boys and Advancing adolescent girls' secondary education, learning and skills, including science, technology, engineering and mathematics. All outputs for Learning programme are gendersensitive. Besides, in 2019, in Adolescent Innovation labs under Adolescent programming, new skills development programmes developed for girls. All indicators are gender disaggregated. "/>
  </r>
  <r>
    <n v="2018"/>
    <m/>
    <x v="2"/>
    <s v="Number of people who volunteer, advocate or give for the cause of children"/>
    <s v="SMQ 2019 Change strategies"/>
    <s v="UNICEF"/>
    <n v="1"/>
    <s v="No"/>
    <n v="0"/>
    <s v="No"/>
    <n v="0"/>
    <s v="No"/>
    <n v="0"/>
    <m/>
    <s v="UNICEF Tajikistan increased its collaboration with Youth based organisation attracting almost twice more young people in core and complementary programming as part of activities across the country. UNICEF continued its work with National Association of Volunteers of Tajikistan. Number of volunteers affiliated with UNICEF-supported programmes - both on UNICEF contact list and not on UNICEF contact lists : 7600 of which 70 were active during reporting year."/>
  </r>
  <r>
    <n v="2019"/>
    <m/>
    <x v="2"/>
    <s v="Percentage of countries that have changed child focused policies as a result of a UNICEF-led advocacy campaign and related programme strategies"/>
    <s v="SMQ 2019 Change strategies"/>
    <s v="UNICEF"/>
    <n v="1"/>
    <s v="does not apply to indicator"/>
    <n v="0"/>
    <s v="does not apply to indicator"/>
    <n v="0"/>
    <s v="does not apply to indicator"/>
    <n v="0"/>
    <m/>
    <m/>
  </r>
  <r>
    <n v="2019"/>
    <m/>
    <x v="2"/>
    <s v="Number of countries supported to take action through a UNICEF-led advocacy campaign on: child survival, children uprooted, early moments matter, ending violence"/>
    <s v="SMQ 2019 Change strategies"/>
    <s v="UNICEF"/>
    <n v="1"/>
    <s v="does not apply to indicator"/>
    <n v="0"/>
    <s v="does not apply to indicator"/>
    <n v="0"/>
    <s v="does not apply to indicator"/>
    <n v="0"/>
    <m/>
    <m/>
  </r>
  <r>
    <n v="2019"/>
    <m/>
    <x v="3"/>
    <s v="Percentage of country offices and National Committees that are implementing advocacy plans on increasing budget allocations for children"/>
    <s v="SMQ 2019 Change strategies"/>
    <s v="UNICEF"/>
    <n v="1"/>
    <s v="does not apply to indicator"/>
    <n v="0"/>
    <s v="does not apply to indicator"/>
    <n v="0"/>
    <s v="does not apply to indicator"/>
    <n v="0"/>
    <m/>
    <s v="The CO has implemented an advocacy plan which has resulted in increasing budget allocations for children from the government. "/>
  </r>
  <r>
    <n v="2019"/>
    <m/>
    <x v="4"/>
    <s v="Number of businesses engaged by UNICEF and National Committees that have integrated child rights approaches into their business activities and relationships"/>
    <s v="SMQ 2019 Change strategies"/>
    <s v="UNICEF"/>
    <n v="1"/>
    <s v="does not apply to indicator"/>
    <n v="0"/>
    <s v="does not apply to indicator"/>
    <n v="0"/>
    <s v="does not apply to indicator"/>
    <n v="0"/>
    <m/>
    <s v="Hilton Hotel, Sheraton_x000a_Hotel, 55 Group,_x000a_Accelerate prosperity_x000a_Investment Fund, Chloe."/>
  </r>
  <r>
    <n v="2019"/>
    <m/>
    <x v="5"/>
    <s v="UNICEF led cluster coordination mechanism meet satisfactory for established functions: nutrition, education, WASH, child protection"/>
    <s v="SMQ 2019 Change strategies"/>
    <s v="UNICEF"/>
    <n v="1"/>
    <s v="does not apply to indicator"/>
    <n v="0"/>
    <s v="does not apply to indicator"/>
    <n v="0"/>
    <s v="does not apply to indicator"/>
    <n v="0"/>
    <m/>
    <s v="CO assigned designated staff to lead/co-lead a humanitarian cluster/sector, area of responsibility or similar coordination mechanism. However, no assessment of coordination performance assessment has been undertaken with partners during the year of reporting."/>
  </r>
  <r>
    <n v="2019"/>
    <m/>
    <x v="5"/>
    <s v="Engagement in joint programmes"/>
    <s v="SMQ 2019 Change strategies"/>
    <s v="UNICEF"/>
    <n v="1"/>
    <s v="does not apply to indicator"/>
    <n v="0"/>
    <s v="does not apply to indicator"/>
    <n v="0"/>
    <s v="does not apply to indicator"/>
    <n v="0"/>
    <m/>
    <s v=" PBF project aimed at improving intercommunal collaboration and peace in crossborder region with Kyrgyzstan through peacebuilding competencies among adolescents, dialogue platforms between adolescents and local authorities, 21st century skills and capacity of dutybearers working with children. UNDP, UNW, WFP and FAO are agencies_x000a_involved in the programme."/>
  </r>
  <r>
    <n v="2019"/>
    <m/>
    <x v="5"/>
    <s v="In cash/kind contribution contributed to resident coordinator system, in millions of USD"/>
    <s v="SMQ 2019 Change strategies"/>
    <s v="UNICEF"/>
    <n v="1"/>
    <s v="does not apply to indicator"/>
    <n v="0"/>
    <s v="does not apply to indicator"/>
    <n v="0"/>
    <s v="does not apply to indicator"/>
    <n v="0"/>
    <m/>
    <s v="USD 30 000"/>
  </r>
  <r>
    <n v="2019"/>
    <m/>
    <x v="6"/>
    <s v="Percentage of countries implementing proven real-time information innovations at scale, including adaptation for humanitarian response"/>
    <s v="SMQ 2019 Change strategies"/>
    <s v="UNICEF"/>
    <n v="1"/>
    <s v="does not apply to indicator"/>
    <n v="0"/>
    <s v="does not apply to indicator"/>
    <n v="0"/>
    <s v="does not apply to indicator"/>
    <n v="0"/>
    <m/>
    <s v="Benefited from using Real Time Monitoring using a platform that is not powered by RapidPro"/>
  </r>
  <r>
    <n v="2019"/>
    <s v="Cross-cutting"/>
    <x v="7"/>
    <s v="Number of humanitarian situation CO responded to during the year of reporting"/>
    <s v="SQM 2019 Cross-cutting"/>
    <s v="UNICEF"/>
    <n v="1"/>
    <s v="Yes"/>
    <n v="1"/>
    <s v="No"/>
    <n v="0"/>
    <s v="No"/>
    <n v="0"/>
    <n v="2019"/>
    <s v="2 natural disaster and reached 5,040 (2,571 female; 2,469 male) affected people, including 3,175 children (1,746 girls and 1,429 boys)"/>
  </r>
  <r>
    <n v="2019"/>
    <m/>
    <x v="7"/>
    <s v="Total combined population in need due to humanitarian situations in the country during the year of reporting"/>
    <s v="SQM 2019 Cross-cutting"/>
    <s v="UNICEF"/>
    <n v="1"/>
    <s v="Yes"/>
    <n v="1"/>
    <s v="Yes"/>
    <n v="1"/>
    <s v="No"/>
    <n v="0"/>
    <n v="2019"/>
    <s v="total of 5249 people in need ( 2230 male; 3019 female) including 3254 0-17 years ( 1432 male; 1822 female) and 1995 18+ years (798 male; 1197 female)"/>
  </r>
  <r>
    <n v="2019"/>
    <m/>
    <x v="8"/>
    <s v="National legal social protection policy or legal framework"/>
    <s v="SMQ 2019 Equitable chance in life"/>
    <s v="UNICEF"/>
    <n v="1"/>
    <s v="does not apply to indicator"/>
    <n v="0"/>
    <s v="does not apply to indicator"/>
    <n v="0"/>
    <s v="does not apply to indicator"/>
    <n v="0"/>
    <n v="2019"/>
    <s v="Since 2015, UNICEF has been supporting the Government in Developping a Social Protection Strategy. UNICEF continued its advocacy for the approval of the new Social Protection Strategy in 2019. MHSP reviewed the draft strategy again and shared with sectoral ministries for their final comments. Process is ongoing at this stage. "/>
  </r>
  <r>
    <n v="2019"/>
    <m/>
    <x v="8"/>
    <s v="Percentage of GDP dedicated to social assistance programmes (cash transfers, in kind, social pensions, school feeding, public works, fee waivers)"/>
    <s v="SMQ 2019 Equitable chance in life"/>
    <s v="UNICEF"/>
    <n v="1"/>
    <s v="does not apply to indicator"/>
    <n v="0"/>
    <s v="does not apply to indicator"/>
    <n v="0"/>
    <s v="does not apply to indicator"/>
    <n v="0"/>
    <n v="2019"/>
    <s v="Betweem 0.25% and 1 %"/>
  </r>
  <r>
    <n v="2019"/>
    <m/>
    <x v="8"/>
    <s v="Existing elements of the integrated social and beneficiary registry systems"/>
    <s v="SMQ 2019 Equitable chance in life"/>
    <s v="UNICEF"/>
    <n v="1"/>
    <s v="does not apply to indicator"/>
    <n v="0"/>
    <s v="does not apply to indicator"/>
    <n v="0"/>
    <s v="does not apply to indicator"/>
    <n v="0"/>
    <n v="2019"/>
    <s v="Beneficiary registry database is available for poverty redction programme in the Targeted Social Assistance. A separate database is operational on social pension programmes for children but the databases are not accessible to the public. "/>
  </r>
  <r>
    <n v="2019"/>
    <m/>
    <x v="8"/>
    <s v="Assessment or evaluation of social assistance programmes"/>
    <s v="SMQ 2019 Equitable chance in life"/>
    <s v="UNICEF"/>
    <n v="1"/>
    <s v="does not apply to indicator"/>
    <n v="0"/>
    <s v="does not apply to indicator"/>
    <n v="0"/>
    <s v="does not apply to indicator"/>
    <n v="0"/>
    <n v="2018"/>
    <s v="Evalaution study conducted in 2018 to assess impact of government social assistance program (cash transfer) for children living with HIV."/>
  </r>
  <r>
    <n v="2019"/>
    <m/>
    <x v="8"/>
    <s v="Proportion of children in the country covered by social assistance programme(s)"/>
    <s v="SMQ 2019 Equitable chance in life"/>
    <s v="UNICEF"/>
    <n v="1"/>
    <s v="No"/>
    <n v="0"/>
    <s v="No"/>
    <n v="0"/>
    <s v="No"/>
    <n v="0"/>
    <n v="2019"/>
    <s v="Social assistance programmes coverage is less than 2% of children. Only 27, 000 CWD have access to social protection assistance. Other assistance programmes cover less than the social assistance for CWD programme. In total cash programmes do not reach 2% of child populaton in Tajikistan which equals to 74,000 children"/>
  </r>
  <r>
    <n v="2019"/>
    <m/>
    <x v="8"/>
    <s v="Availability of information and knowledge and/or other services to beneficiaries of social assistance programmes"/>
    <s v="SMQ 2019 Equitable chance in life"/>
    <s v="UNICEF"/>
    <n v="1"/>
    <s v="does not apply to indicator"/>
    <n v="0"/>
    <s v="does not apply to indicator"/>
    <n v="0"/>
    <s v="does not apply to indicator"/>
    <n v="0"/>
    <n v="2019"/>
    <s v="Only TSA beneficiaries are made eligible and informed on other sector services "/>
  </r>
  <r>
    <n v="2019"/>
    <m/>
    <x v="8"/>
    <s v="Level of integration of gender in the Social Protection system"/>
    <s v="SMQ 2019 Equitable chance in life"/>
    <s v="UNICEF"/>
    <n v="1"/>
    <s v="does not apply to indicator"/>
    <n v="0"/>
    <s v="does not apply to indicator"/>
    <n v="0"/>
    <s v="does not apply to indicator"/>
    <n v="0"/>
    <n v="2019"/>
    <s v="System is gender-neutral/blind, social protection systems and policies are not gender-sensitive. "/>
  </r>
  <r>
    <n v="2019"/>
    <m/>
    <x v="8"/>
    <s v="National cash transfer programmes that are ready to respond to a crisis"/>
    <s v="SMQ 2019 Equitable chance in life"/>
    <s v="UNICEF"/>
    <n v="1"/>
    <s v="does not apply to indicator"/>
    <n v="0"/>
    <s v="does not apply to indicator"/>
    <n v="0"/>
    <s v="does not apply to indicator"/>
    <n v="0"/>
    <n v="2019"/>
    <s v="No privision exists in either social protection or DRM policy, strategy or legal framework. There is no coordination between the stakeholders relevant for shock responsive social protection to enable the scale up of cash transfer programmes. UNICEF piloted a humanitarian cash transfer programme in 2018 to strengthen coordination among all stakeholders in 2019."/>
  </r>
  <r>
    <n v="2019"/>
    <m/>
    <x v="8"/>
    <s v="UNICEF support to social protection "/>
    <s v="SMQ 2019 Equitable chance in life"/>
    <s v="UNICEF"/>
    <n v="1"/>
    <s v="does not apply to indicator"/>
    <n v="0"/>
    <s v="does not apply to indicator"/>
    <n v="0"/>
    <s v="does not apply to indicator"/>
    <n v="0"/>
    <n v="2019"/>
    <s v="Child poverty analysis, impact evaluations and/or SP systems assessment_x000a_SP policy and strategy development, improving coordination and/or domestic financing_x000a_Expanding and improving cash transfers for children (coverage)_x000a_Supporting child care and/or adolescent employability_x000a_Strengthening social welfare workforce and direct outreach to families_x000a_Strengthening national SP systems to become shock responsive_x000a_Linking humanitarian cash transfers to SP systems_x000a_Ensuring that SP system is sensitive to persons living with disability"/>
  </r>
  <r>
    <n v="2016"/>
    <s v="Humanitarian Assistance"/>
    <x v="9"/>
    <s v="3, 830 affected persons received support (2, 165 directly, 1, 665 indirectly), including approximately 317 school-aged girls and 374 school-aged boys, 167 preschool girls and 218 preschool boys"/>
    <s v="COAR 2016"/>
    <s v="UNICEF"/>
    <n v="1"/>
    <s v="Yes"/>
    <n v="1"/>
    <s v="Yes"/>
    <n v="1"/>
    <s v="Yes"/>
    <n v="1"/>
    <s v="No RAM for 2016"/>
    <s v="UNICEF provided critical relief and response activities, focusing on education, child protection and WASH, for earthquake-affected populations in the GBAO after a powerful earthquake hit the region in December 2015 (652 displaced person out of more than 4, 000 affected), causing significant damage to infrastructure, including schools. "/>
  </r>
  <r>
    <n v="2016"/>
    <m/>
    <x v="9"/>
    <s v="1.313 students in Rushan schools benefited from improved access to appropriately designed latrines"/>
    <s v="COAR 2016"/>
    <s v="UNICEF"/>
    <n v="1"/>
    <s v="No"/>
    <n v="0"/>
    <s v="No"/>
    <n v="0"/>
    <s v="Yes"/>
    <n v="1"/>
    <s v="No RAM for 2016"/>
    <m/>
  </r>
  <r>
    <n v="2016"/>
    <m/>
    <x v="9"/>
    <s v="5, 500 people were affected by flash floods and mudflows in eight districts countrywide. 140 houses were fully or partially damaged in two districts. "/>
    <s v="COAR 2016"/>
    <s v="UNICEF"/>
    <n v="1"/>
    <s v="No"/>
    <n v="0"/>
    <s v="No"/>
    <n v="0"/>
    <s v="Yes"/>
    <n v="1"/>
    <s v="No RAM for 2016"/>
    <s v="UNICEF Tajikistan addressed the most critical needs (WASH, Health, Food and non-food needs) of the affected populations through a coordinated response with the support of the Government. "/>
  </r>
  <r>
    <n v="2016"/>
    <m/>
    <x v="9"/>
    <s v="Temporary learning classes in Rasht district served 203 children (96 boys and 107 girls) after a earthquake hit the district in 2016. "/>
    <s v="COAR 2016"/>
    <s v="UNICEF"/>
    <n v="1"/>
    <s v="Yes"/>
    <n v="1"/>
    <s v="No"/>
    <n v="0"/>
    <s v="Yes"/>
    <n v="1"/>
    <s v="No RAM for 2016"/>
    <s v="UNICEF, The MoES, the Committee on Emergency Situations and the local education authorities established temporary learning classes and provided basic school supplies to ensure continuity of education for children at the local schools affected. "/>
  </r>
  <r>
    <n v="2017"/>
    <m/>
    <x v="9"/>
    <s v="UNICEF provided education-related emergency supplies, including temporary learning classes and basic school supplies,to ensure the continuity of education for 56 primary school children (30 girls and 24 boys) in Qaranliq village in Laksh District, which was_x000a_affected by an earthquake of magnitude 5.9 on the Richter scale on 5 May 2017"/>
    <s v="COAR 2017"/>
    <s v="UNICEF"/>
    <n v="1"/>
    <s v="Yes"/>
    <n v="1"/>
    <s v="Yes"/>
    <n v="1"/>
    <s v="Yes"/>
    <n v="1"/>
    <s v="No RAM for 2017"/>
    <m/>
  </r>
  <r>
    <n v="2017"/>
    <m/>
    <x v="9"/>
    <s v="UNICEF provided critical WASH-related emergency supplies to 105 affected families –_x000a_that is, to 607 people, including 294 children (128 girls and 166 boys) – following the_x000a_June mudflow and flood in Amondara village, Panjakent District."/>
    <s v="COAR 2017"/>
    <s v="UNICEF"/>
    <n v="1"/>
    <s v="Yes"/>
    <n v="1"/>
    <s v="Yes"/>
    <n v="1"/>
    <s v="Yes"/>
    <n v="1"/>
    <s v="No RAM for 2017"/>
    <m/>
  </r>
  <r>
    <n v="2017"/>
    <m/>
    <x v="9"/>
    <s v="UNICEF delivered WASH-related emergency supplies to Ayni District to meet the_x000a_immediate needs of 152 people, including 62 children (32 girls and 30 boys) who were_x000a_seriously affected by the July mudflow"/>
    <s v="COAR 2017"/>
    <s v="UNICEF"/>
    <n v="1"/>
    <s v="Yes"/>
    <n v="1"/>
    <s v="Yes"/>
    <n v="1"/>
    <s v="Yes"/>
    <n v="1"/>
    <s v="No RAM for 2017"/>
    <m/>
  </r>
  <r>
    <n v="2017"/>
    <m/>
    <x v="9"/>
    <s v="UNICEF provided an Emergency Health Kit (IEHK2011) from its emergency stocks to_x000a_meet the public health needs of 170 people, including 102 children (55 girls and 47_x000a_boys), who were seriously affected by flooding and mudflow in Darvoz District in July"/>
    <s v="COAR 2017"/>
    <s v="UNICEF"/>
    <n v="1"/>
    <s v="Yes"/>
    <n v="1"/>
    <s v="Yes"/>
    <n v="1"/>
    <s v="Yes"/>
    <n v="1"/>
    <s v="No RAM for 2017"/>
    <m/>
  </r>
  <r>
    <n v="2019"/>
    <m/>
    <x v="10"/>
    <s v="40% of Tajik population is under 18, with one child born every 2 minutes"/>
    <s v="World Population Review 2019"/>
    <s v="World Population Review 2020"/>
    <n v="0"/>
    <s v="No"/>
    <n v="0"/>
    <s v="Does not apply"/>
    <n v="0"/>
    <s v="No"/>
    <n v="0"/>
    <m/>
    <m/>
  </r>
  <r>
    <n v="2019"/>
    <m/>
    <x v="10"/>
    <s v="Demographic trends : Population of Tajikistan is 9.1 million, expected to expand by 69 percent by 2050. 74 percent of population lives in rural areas and 26 percent in urban areas. "/>
    <s v="World Bank, 2019"/>
    <s v="World Bank, 2020"/>
    <n v="0"/>
    <s v="No"/>
    <n v="0"/>
    <s v="No"/>
    <n v="0"/>
    <s v="Yes"/>
    <n v="1"/>
    <m/>
    <m/>
  </r>
  <r>
    <n v="2018"/>
    <m/>
    <x v="10"/>
    <s v="50% is below the age of 25 years and between 33%(a) and 35%(b) is aged 15 or under. "/>
    <s v="(a) Situation in the Labour Market in the Republic of Tajikistan, TajStat 2016                                 (b) Vulnerability and Resilience Atlas 2018"/>
    <s v="(a) Situation in the Labour Market in the Republic of Tajikistan, TajStat 2016                                 (b) Vulnerability and Resilience Atlas 2019"/>
    <n v="0"/>
    <s v="No"/>
    <n v="0"/>
    <s v="No"/>
    <n v="0"/>
    <s v="No"/>
    <n v="0"/>
    <m/>
    <m/>
  </r>
  <r>
    <n v="2018"/>
    <m/>
    <x v="10"/>
    <s v="1.1 million children are under the age of 4                                                      2.1 million children are between the age of 5 and 15                                                                  361,000 children are between the age of 16 and 18"/>
    <s v="Tajstat "/>
    <s v="Tajstat "/>
    <n v="0"/>
    <s v="No"/>
    <n v="0"/>
    <s v="Yes"/>
    <n v="1"/>
    <s v="No"/>
    <n v="0"/>
    <m/>
    <m/>
  </r>
  <r>
    <n v="2018"/>
    <m/>
    <x v="10"/>
    <s v="From 1990 to 2017, life expendency at birth increased by 8.1 years"/>
    <s v="Briefing Note for countries on the 2018 Statistical Update: Tajikistan, UNDP"/>
    <s v="UNDP "/>
    <n v="0"/>
    <s v="No"/>
    <n v="0"/>
    <s v="No"/>
    <n v="0"/>
    <s v="No"/>
    <n v="0"/>
    <m/>
    <m/>
  </r>
  <r>
    <n v="2017"/>
    <m/>
    <x v="10"/>
    <s v="Birth rate : 3.8 children per woman. Fertility rate strongly associated to level of education with 4 births per woman with no education and 2.8 births among women with higher education"/>
    <s v="DHS 2017"/>
    <s v="DHS 2017"/>
    <n v="0"/>
    <s v="Does not apply"/>
    <n v="0"/>
    <s v="No"/>
    <n v="0"/>
    <s v="No"/>
    <n v="0"/>
    <m/>
    <m/>
  </r>
  <r>
    <n v="2015"/>
    <m/>
    <x v="10"/>
    <s v="Maternal Mortality Ratio (MMR) has improved from 107/100,000 in 1990 to 32/100,00 in 2015"/>
    <s v="Trends in maternal mortality : 1990 to 2015: estimates by WHO, UNICEF, UNFPA, World Bank Group and UN Population Division"/>
    <s v="Trends in maternal mortality : 1990 to 2015: estimates by WHO, UNICEF, UNFPA, World Bank Group and UN Population Division"/>
    <n v="0"/>
    <s v="Does not apply"/>
    <n v="0"/>
    <s v="No"/>
    <n v="0"/>
    <s v="No"/>
    <n v="0"/>
    <m/>
    <m/>
  </r>
  <r>
    <n v="2017"/>
    <m/>
    <x v="10"/>
    <s v="Total fertility rates stand at 3 births for women in urban areas and 4 births for women in rural areas (15-49 years)"/>
    <s v="DHS 2017"/>
    <s v="DHS 2017"/>
    <n v="0"/>
    <s v="Yes"/>
    <n v="1"/>
    <s v="Yes"/>
    <n v="1"/>
    <s v="Yes"/>
    <n v="1"/>
    <m/>
    <m/>
  </r>
  <r>
    <n v="2017"/>
    <m/>
    <x v="10"/>
    <s v="79% of births to women in the lowest quintile take place in a health facility ersus 95% of births to women in the highest quintile"/>
    <s v="DHS 2017"/>
    <s v="DHS 2017"/>
    <n v="0"/>
    <s v="Yes"/>
    <n v="1"/>
    <s v="Yes"/>
    <n v="1"/>
    <s v="Yes"/>
    <n v="1"/>
    <m/>
    <m/>
  </r>
  <r>
    <n v="2016"/>
    <m/>
    <x v="10"/>
    <s v="in 2016, 55% of death among children under one occurred during the first four weeks of life"/>
    <s v="Ministry of Health and Social Protection"/>
    <s v="Ministry of Health and Social Protection"/>
    <n v="0"/>
    <s v="No"/>
    <n v="0"/>
    <s v="No"/>
    <n v="0"/>
    <s v="No"/>
    <n v="0"/>
    <m/>
    <m/>
  </r>
  <r>
    <n v="2019"/>
    <m/>
    <x v="11"/>
    <s v="GDP growth rate was 7.2 per cent in 2019. Similar to growth rates in the past two years"/>
    <s v="World Bank, 2019"/>
    <s v="World Bank, 2019"/>
    <n v="0"/>
    <s v="Does not apply"/>
    <n v="0"/>
    <s v="Does not apply"/>
    <n v="0"/>
    <s v="Does not apply"/>
    <n v="0"/>
    <m/>
    <m/>
  </r>
  <r>
    <n v="2019"/>
    <m/>
    <x v="11"/>
    <s v="Labour migrant remittances make up for more than 30 per cent of GDP and are a major income source for households"/>
    <s v="World Bank, 2019"/>
    <s v="World Bank, 2020"/>
    <n v="0"/>
    <s v="Does not apply"/>
    <n v="0"/>
    <s v="Does not apply"/>
    <n v="0"/>
    <s v="Does not apply"/>
    <n v="0"/>
    <m/>
    <m/>
  </r>
  <r>
    <n v="2016"/>
    <m/>
    <x v="12"/>
    <s v="46 percent of Tajiks seek work outside the country are under 30 years of age"/>
    <s v="Labour Force Survey, 2016"/>
    <s v="Labour Force Survey, 2016"/>
    <n v="0"/>
    <s v="No"/>
    <n v="0"/>
    <s v="Yes"/>
    <n v="1"/>
    <s v="No"/>
    <n v="0"/>
    <m/>
    <m/>
  </r>
  <r>
    <n v="2018"/>
    <m/>
    <x v="12"/>
    <s v="78 percent of children and families affected by migration do not have adequate income to cover cost of living with need for food being the most unmet need for 93 percent"/>
    <s v="Save the children, EU, UNICEF"/>
    <s v="UNICEF"/>
    <n v="1"/>
    <m/>
    <n v="0"/>
    <m/>
    <n v="0"/>
    <m/>
    <n v="0"/>
    <m/>
    <m/>
  </r>
  <r>
    <n v="2011"/>
    <m/>
    <x v="12"/>
    <s v="33% of households are negatively impacted by migration "/>
    <s v="Impact of Lanor migration on Children left behind in Tajikistan, UNICEF, 2011"/>
    <s v="UNICEF"/>
    <n v="1"/>
    <s v="No"/>
    <n v="0"/>
    <s v="No"/>
    <n v="0"/>
    <s v="No"/>
    <n v="0"/>
    <m/>
    <m/>
  </r>
  <r>
    <n v="2016"/>
    <m/>
    <x v="12"/>
    <s v="50% of households in Tajikistan are female-headed "/>
    <s v="Tajikistan Country Gender Assessment, Asian Development Bank, 2016"/>
    <s v="ADB"/>
    <n v="0"/>
    <s v="Yes"/>
    <n v="1"/>
    <s v="No"/>
    <n v="0"/>
    <s v="No"/>
    <n v="0"/>
    <m/>
    <m/>
  </r>
  <r>
    <n v="2016"/>
    <m/>
    <x v="12"/>
    <s v=" 87% of children left behind living with one parent"/>
    <s v="Martin, F.S. Zulaika, G. Who Cares for Children? A Descriptive Study of Care-Related Data Available Through Global Household Surveys_x000a_and How These Could Be Better Mined to Inform Policies and Services to Strengthen Family Care. Global Social Welfare, Volume 3, June 2016"/>
    <s v="Martin, F.S. Zulaika, G. Who Cares for Children? A Descriptive Study of Care-Related Data Available Through Global Household Surveys_x000a_and How These Could Be Better Mined to Inform Policies and Services to Strengthen Family Care. Global Social Welfare, Volume 3, June 2017"/>
    <n v="0"/>
    <s v="No"/>
    <n v="0"/>
    <s v="No"/>
    <n v="0"/>
    <s v="No"/>
    <n v="0"/>
    <m/>
    <m/>
  </r>
  <r>
    <n v="2018"/>
    <m/>
    <x v="12"/>
    <s v="78% of families affected by migration do not have adequate income to cover the costs of living"/>
    <s v="Protecting Children Affected by Migration in Southeast, South and Central Asia: Baseline Assessment (2018). The Assessment was commissioned by the Save the Children and co-funded by the EU and UNICEF, September-October 2018"/>
    <s v="UNICEF"/>
    <n v="1"/>
    <s v="No"/>
    <n v="0"/>
    <s v="No"/>
    <n v="0"/>
    <s v="No"/>
    <n v="0"/>
    <m/>
    <m/>
  </r>
  <r>
    <n v="2018"/>
    <m/>
    <x v="12"/>
    <s v="47% of girls in abandoned migrant families were enrolled in grades 10-11 versus 89% of boys. "/>
    <s v="Protecting Children Affected by Migration in Southeast, South and Central Asia: Baseline Assessment (2018). The Assessment was commissioned by the Save the Children and co-funded by the EU and UNICEF, September-October 2018"/>
    <s v="UNICEF"/>
    <n v="1"/>
    <s v="Yes"/>
    <n v="1"/>
    <s v="Yes"/>
    <n v="1"/>
    <s v="No"/>
    <n v="0"/>
    <m/>
    <m/>
  </r>
  <r>
    <n v="2014"/>
    <m/>
    <x v="12"/>
    <s v="10.1% of all primary caregivers have knowledge of support services to meet the needs of their children and only 16.4% receive any form of support"/>
    <s v="Children left Behind: The Impact of Labour Migration on Children Left Behind in Tajikistan, Samuel Hall Consulting, 2014"/>
    <s v="Children left Behind: The Impact of Labour Migration on Children Left Behind in Tajikistan, Samuel Hall Consulting, 2015"/>
    <n v="0"/>
    <s v="No"/>
    <n v="0"/>
    <s v="No"/>
    <n v="0"/>
    <s v="No"/>
    <n v="0"/>
    <m/>
    <s v="According to the International Convention on the Protection of the Rights of All Migrants Workers and Members of their Family, Concluding Observations 9 May 2019 : There is a lack of monitoring and evaluation mechanisms to assess the impact of migration_x000a_policies on migrants and their families. Data is not uniformly collected and there is a lack of_x000a_a centralized data collection system, notably as it relates to the situation of children who_x000a_migrate abroad, including unaccompanied children, spouses and children of migrant workers who are left behind, returnees and migrants in transit. The Office of the Human Rights Ombudsmen is under-resourced."/>
  </r>
  <r>
    <n v="2018"/>
    <m/>
    <x v="12"/>
    <s v="79.2% of families who have at least one family member in migration have limited access to health care services"/>
    <s v="Assessment of the needs of vulnerable people for services at community level was conducted with the participation of 1.272 respondents affected by migration within the framework of the EU-funded project &quot;Human Development Support Programme II&quot; in Qubodiyon, Shahriston, istaravshan during the period 2015-2018"/>
    <s v="Assessment of the needs of vulnerable people for services at community level was conducted with the participation of 1.272 respondents affected by migration within the framework of the EU-funded project &quot;Human Development Support Programme II&quot; in Qubodiyon, Shahriston, istaravshan during the period 2015-2018"/>
    <n v="0"/>
    <s v="No"/>
    <n v="0"/>
    <s v="No"/>
    <n v="0"/>
    <s v="No"/>
    <n v="0"/>
    <m/>
    <m/>
  </r>
  <r>
    <n v="2014"/>
    <m/>
    <x v="12"/>
    <s v="40-62% of remittances are spent on health-related issues"/>
    <s v="Children left Behind: The Impact of Labour Migration on Children Left Behind in Tajikistan, Samuel Hall Consulting, 2014"/>
    <s v="Children left Behind: The Impact of Labour Migration on Children Left Behind in Tajikistan, Samuel Hall Consulting, 2014"/>
    <n v="0"/>
    <s v="No"/>
    <n v="0"/>
    <s v="No"/>
    <n v="0"/>
    <s v="No"/>
    <n v="0"/>
    <m/>
    <m/>
  </r>
  <r>
    <n v="2011"/>
    <m/>
    <x v="12"/>
    <s v="65% of families left behind have great difficulties in accessing health care services"/>
    <s v="Impact of Lanor migration on Children left behind in Tajikistan, UNICEF, 2011"/>
    <s v="UNICEF"/>
    <n v="1"/>
    <s v="No"/>
    <n v="0"/>
    <s v="No"/>
    <n v="0"/>
    <s v="No"/>
    <n v="0"/>
    <m/>
    <m/>
  </r>
  <r>
    <n v="2014"/>
    <m/>
    <x v="12"/>
    <s v="78% of families of migrants are ignorant of child protection laws and regulations"/>
    <s v="Children left Behind: The Impact of Labour Migration on Children Left Behind in Tajikistan, Samuel Hall Consulting, 2014"/>
    <s v="Children left Behind: The Impact of Labour Migration on Children Left Behind in Tajikistan, Samuel Hall Consulting, 2015"/>
    <n v="0"/>
    <s v="No"/>
    <n v="0"/>
    <s v="No"/>
    <n v="0"/>
    <s v="No"/>
    <n v="0"/>
    <m/>
    <m/>
  </r>
  <r>
    <n v="2017"/>
    <m/>
    <x v="12"/>
    <s v="In 2016 250.639 people aged between 15-29 migrated in search of employement"/>
    <s v="Data on migration disagregated by age, Tajikistan 2017. Government of Tajikistan"/>
    <s v="Government of Tajikistan"/>
    <n v="0"/>
    <s v="No"/>
    <n v="0"/>
    <s v="Yes"/>
    <n v="1"/>
    <s v="No"/>
    <n v="0"/>
    <m/>
    <m/>
  </r>
  <r>
    <n v="2016"/>
    <m/>
    <x v="13"/>
    <s v="34 percent of children remain poor"/>
    <s v="Tajstat "/>
    <s v="Tajstat "/>
    <n v="0"/>
    <s v="No"/>
    <n v="0"/>
    <s v="No"/>
    <n v="0"/>
    <s v="No"/>
    <n v="0"/>
    <m/>
    <m/>
  </r>
  <r>
    <n v="2017"/>
    <m/>
    <x v="13"/>
    <s v="7.4 percent of the population (664 thousand people) are multidimensionally poor while an additional 20.1 percent are classified as vulnerable to multidimensional poverty (1,792 thousand people)."/>
    <s v="Briefing note for countries on the 2019 Human Development Report Tajikistan"/>
    <s v="UNDP "/>
    <n v="0"/>
    <s v="No"/>
    <n v="0"/>
    <s v="No"/>
    <n v="0"/>
    <s v="No"/>
    <n v="0"/>
    <m/>
    <m/>
  </r>
  <r>
    <n v="2017"/>
    <m/>
    <x v="13"/>
    <s v="Monetary poverty has fallem from 72% in 2003 to 49% in 2009 and from 37% in 2012 to 29.7% in 2017"/>
    <s v="Glass Half Full: Poverty Diagnostic of Water Supply, Sanitation, and Hygiene Conditions in Tajikistan 2017"/>
    <s v="Glass Half Full: Poverty Diagnostic of Water Supply, Sanitation, and Hygiene Conditions in Tajikistan 2017"/>
    <n v="0"/>
    <s v="No"/>
    <n v="0"/>
    <s v="No"/>
    <n v="0"/>
    <s v="Yes"/>
    <n v="1"/>
    <m/>
    <m/>
  </r>
  <r>
    <n v="2018"/>
    <m/>
    <x v="13"/>
    <s v="Dushanbe has the lowest poverty_x000a_rate, followed by Sughd. Khatlon, DRS and GBAO are all much poorer regions, with poverty rates between 36-39% of the population. "/>
    <s v="Vulnerability and Resilience Atlas 2018"/>
    <s v="Vulnerability and Resilience Atlas 2018"/>
    <n v="0"/>
    <s v="No"/>
    <n v="0"/>
    <s v="No"/>
    <n v="0"/>
    <s v="Yes"/>
    <n v="1"/>
    <m/>
    <m/>
  </r>
  <r>
    <n v="2019"/>
    <m/>
    <x v="13"/>
    <s v="Poverty is seasonal : 48% of pop found to be be poor during one quarter of the year, as opposed to 13% poor throughout the entire year"/>
    <s v="Tajikistan SitAn 2019"/>
    <s v="UNICEF"/>
    <n v="1"/>
    <s v="No"/>
    <n v="0"/>
    <s v="No"/>
    <n v="0"/>
    <s v="Yes"/>
    <n v="1"/>
    <m/>
    <m/>
  </r>
  <r>
    <n v="2018"/>
    <m/>
    <x v="9"/>
    <s v="More than 60 percent of the country's inhabitants live in areas of high seismic risks"/>
    <s v="UNISDR"/>
    <s v="UNISDR"/>
    <n v="0"/>
    <s v="No"/>
    <n v="0"/>
    <s v="No"/>
    <n v="0"/>
    <s v="No"/>
    <n v="0"/>
    <m/>
    <m/>
  </r>
  <r>
    <n v="2019"/>
    <m/>
    <x v="9"/>
    <s v="Disasters from 1997 to 2018 cost Tajikistan of just over $589 million "/>
    <s v="Official damage assessment reports (National DRR Strategy 2019-2030)"/>
    <s v="Official damage assessment reports (National DRR Strategy 2019-2030)"/>
    <n v="0"/>
    <s v="Does not apply"/>
    <n v="0"/>
    <s v="Does not apply"/>
    <n v="0"/>
    <s v="Does not apply"/>
    <n v="0"/>
    <m/>
    <m/>
  </r>
  <r>
    <n v="2013"/>
    <m/>
    <x v="9"/>
    <s v="In the last 25 years, natural disasters have affected more than 80% of the population. Children represent 50-60% of those affected"/>
    <s v="Keeping our promise to children : an agenda for Action, UNICEF, August 2013"/>
    <s v="UNICEF"/>
    <n v="1"/>
    <s v="No"/>
    <n v="0"/>
    <s v="No"/>
    <n v="0"/>
    <s v="No"/>
    <n v="0"/>
    <m/>
    <m/>
  </r>
  <r>
    <m/>
    <m/>
    <x v="14"/>
    <m/>
    <m/>
    <m/>
    <n v="0"/>
    <m/>
    <n v="0"/>
    <m/>
    <n v="0"/>
    <m/>
    <n v="0"/>
    <m/>
    <m/>
  </r>
  <r>
    <m/>
    <m/>
    <x v="14"/>
    <m/>
    <m/>
    <m/>
    <m/>
    <m/>
    <m/>
    <m/>
    <m/>
    <m/>
    <m/>
    <m/>
    <m/>
  </r>
</pivotCacheRecords>
</file>

<file path=xl/pivotCache/pivotCacheRecords7.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0">
  <r>
    <n v="2016"/>
    <s v="Learn"/>
    <x v="0"/>
    <s v="500 adolescent girls and boys benefited from life-skills learning and creative and practical opportunities to contribute to social cohesion qnd conflict prevention qnd to promote inter-ethnic dialogue in Sughd Region, near the border with Kyrgyzstan. "/>
    <s v="COAR 2016"/>
    <s v="UNICEF"/>
    <n v="1"/>
    <s v="Quant"/>
    <n v="1"/>
    <s v="No"/>
    <n v="0"/>
    <s v="No"/>
    <n v="0"/>
    <s v="Yes"/>
    <n v="1"/>
    <s v="No RAM for 2016"/>
    <s v="With funding from the Government of the United Kingdom and the United Nations Peacebuilding Fund (PBF), working with local authorities and a local NGO. "/>
  </r>
  <r>
    <n v="2018"/>
    <m/>
    <x v="1"/>
    <s v="Through PESHSAF (UPSHIFT) social innovation curriculum at the adolescent innovation labs, 2,780 adolescent girls and boys acquired skills and developed their own innovative solutions to social problems in their communities. "/>
    <s v="COAR 2018"/>
    <s v="UNICEF"/>
    <n v="1"/>
    <s v="Quant"/>
    <n v="1"/>
    <s v="No"/>
    <n v="0"/>
    <s v="No"/>
    <n v="0"/>
    <s v="No"/>
    <n v="0"/>
    <m/>
    <s v="By 2020, UNICEF Tajikistan aims to establish adolescent innovation labs in every centre for additional education and youth centre in Tajikistan, building 21st century skills of up to 30,000 adolescents and youth every year. "/>
  </r>
  <r>
    <n v="2018"/>
    <m/>
    <x v="1"/>
    <s v="Transition rates to upper secondary education : 76% of girls and 80% of boys transition to upper secondary education nationally"/>
    <s v="RAM 2018"/>
    <s v="UNICEF"/>
    <n v="1"/>
    <s v="Quant"/>
    <n v="1"/>
    <s v="Yes"/>
    <n v="1"/>
    <s v="Yes"/>
    <n v="1"/>
    <s v="Yes"/>
    <n v="1"/>
    <s v="Yes"/>
    <s v="There are significant regional disparities: transition rates of girls in the GBAO are significantly higher (95%) than in Districts of Republican Subordination (56.2%). UNDAF target is 80% by 2020. "/>
  </r>
  <r>
    <n v="2019"/>
    <m/>
    <x v="1"/>
    <s v="9,563 adolescents (52 per cent girls), including 684 NEET, children with disabilities and in conflict with the law, developed core competencies in 14 Innovation Labs established at the Centres for Additional Education and Youth in 12 towns and districts. "/>
    <s v="COAR 2019"/>
    <s v="UNICEF"/>
    <n v="1"/>
    <s v="Quant"/>
    <n v="1"/>
    <s v="Yes"/>
    <n v="1"/>
    <s v="Yes"/>
    <n v="1"/>
    <s v="Yes"/>
    <n v="1"/>
    <m/>
    <m/>
  </r>
  <r>
    <n v="2019"/>
    <m/>
    <x v="1"/>
    <s v="Over 6,500 adolescents (49 per cent girls)_x000a_improved skills through extra-curricular interventions, including through student councils’ and summer camps activities. "/>
    <s v="COAR 2019"/>
    <s v="UNICEF"/>
    <n v="1"/>
    <s v="Quant"/>
    <n v="1"/>
    <s v="Yes"/>
    <n v="1"/>
    <s v="Yes"/>
    <n v="1"/>
    <s v="No"/>
    <n v="0"/>
    <m/>
    <m/>
  </r>
  <r>
    <n v="2019"/>
    <m/>
    <x v="1"/>
    <s v="The first cohort of 87 adolescents and_x000a_youth (80 per cent girls) were employed in digital jobs, as part of proof of concept, and two Impact Hubs were established in Dushanbe and Khorog. In 2019, the coverage of adolescents with these_x000a_services increased by 5 per cent in 12 districts. "/>
    <s v="COAR 2019"/>
    <s v="UNICEF"/>
    <n v="1"/>
    <s v="Quant"/>
    <n v="1"/>
    <s v="Yes"/>
    <n v="1"/>
    <s v="Yes"/>
    <n v="1"/>
    <s v="Yes"/>
    <n v="1"/>
    <m/>
    <m/>
  </r>
  <r>
    <n v="2019"/>
    <m/>
    <x v="1"/>
    <s v="4,971 adolescents (2,393 girls) in school and 1,695 adolescents (849 girls) attending summer camps in five districts enhanced their competencies, such as problem solving, creativity and innovation, critical thinking etc. "/>
    <s v="RAM 2019"/>
    <s v="UNICEF"/>
    <n v="1"/>
    <s v="Quant"/>
    <n v="1"/>
    <s v="Yes"/>
    <n v="1"/>
    <s v="No"/>
    <n v="0"/>
    <s v="Yes"/>
    <n v="1"/>
    <s v="Yes"/>
    <m/>
  </r>
  <r>
    <n v="2019"/>
    <m/>
    <x v="0"/>
    <s v="About 15,000 adolescent girls and boys lead and participated in civic engagement initiatives."/>
    <s v="RAM 2019"/>
    <s v="UNICEF"/>
    <n v="1"/>
    <s v="Quant"/>
    <n v="1"/>
    <s v="No"/>
    <n v="0"/>
    <s v="No"/>
    <n v="0"/>
    <s v="No"/>
    <n v="0"/>
    <s v="Yes"/>
    <m/>
  </r>
  <r>
    <n v="2019"/>
    <m/>
    <x v="2"/>
    <s v="110 schools have effective interventions to retain girls and boys in basic education and encourage their transition to secondary education (EWS)"/>
    <s v="RAM 2019"/>
    <s v="UNICEF"/>
    <n v="1"/>
    <s v="Quant"/>
    <n v="1"/>
    <s v="Does not apply"/>
    <n v="0"/>
    <s v="Does not apply"/>
    <n v="0"/>
    <s v="No"/>
    <n v="0"/>
    <m/>
    <m/>
  </r>
  <r>
    <n v="2019"/>
    <m/>
    <x v="0"/>
    <s v="Adolescent participation platforms established within Child-friendly cities initiative concept in five districts, where 15,081 adolescents (10% of total adolescent (10-19) population in these four districts) got engaged in and led civic_x000a_engagement initiatives and contributed to the life of their communities and local governance."/>
    <s v="RAM 2019"/>
    <s v="UNICEF"/>
    <n v="1"/>
    <s v="Quant"/>
    <n v="1"/>
    <s v="No"/>
    <n v="0"/>
    <s v="Yes"/>
    <n v="1"/>
    <s v="Yes"/>
    <n v="1"/>
    <s v="Yes"/>
    <m/>
  </r>
  <r>
    <n v="2019"/>
    <m/>
    <x v="0"/>
    <s v="15,081 adolescent boys and girls (girls: 5,789, CwD:182) participated in and led civic engagement initiatives for building tolerance and social cohesion as well as governance and development of their communities. Out of this number, 544 adolescents worked closely with local authorities to implement community development projects in four targeted districts and out of this number 50% of them were adolescent girls who advanced their skills by directly leading on various initiatives"/>
    <s v="RAM 2019"/>
    <s v="UNICEF"/>
    <n v="1"/>
    <s v="Quant"/>
    <n v="1"/>
    <s v="Yes"/>
    <n v="1"/>
    <s v="No"/>
    <n v="0"/>
    <s v="No"/>
    <n v="0"/>
    <s v="Yes"/>
    <m/>
  </r>
  <r>
    <n v="2019"/>
    <m/>
    <x v="0"/>
    <s v="15,081 adolescent girls and boys participated in decision-making on issues of concern to them at school level and contribute to the development of their communities (including social cohesion) in targeted districts"/>
    <s v="RAM 2019"/>
    <s v="UNICEF"/>
    <n v="1"/>
    <s v="Quant"/>
    <n v="1"/>
    <s v="No"/>
    <n v="0"/>
    <s v="No"/>
    <n v="0"/>
    <s v="No"/>
    <n v="0"/>
    <s v="Yes"/>
    <m/>
  </r>
  <r>
    <n v="2018"/>
    <m/>
    <x v="1"/>
    <s v="Participation rate of adolescent in formal (including additional lessons) and non-formal education (inc. Extracurricular lessons) and training (inc. Vocational) in the previous 12 months (by sex, reasons). 97% of adolescents covered by formal education during last 12 months (99% 10-14 y.o., 95% 15-19 y.o., 98% boys, 97% girls, 96% urban, 98% rural). 2% adolescent covered by non-formal education (2% 10-14 &amp; 15-19 y.o., 2% boys &amp; girls, 3% urban, 2% rural). 44% adolescent took additional lessons (40% 10-14 y.o, 48% 15-19 y.o., 47% boys, 40% girls, 48% urban, 43% rural)"/>
    <s v="Adolescents Baseline Study, 2018"/>
    <s v="UNICEF"/>
    <n v="1"/>
    <s v="Quant"/>
    <n v="1"/>
    <s v="Yes"/>
    <n v="1"/>
    <s v="Yes"/>
    <n v="1"/>
    <s v="Yes"/>
    <n v="1"/>
    <m/>
    <m/>
  </r>
  <r>
    <n v="2018"/>
    <m/>
    <x v="1"/>
    <s v="% of adolescents satisfied with the quality of their education (SDG indicator)"/>
    <s v="Adolescents Baseline Study, 2018"/>
    <s v="UNICEF"/>
    <n v="1"/>
    <s v="Quant"/>
    <n v="1"/>
    <s v="No"/>
    <n v="0"/>
    <s v="No"/>
    <n v="0"/>
    <s v="Yes"/>
    <n v="1"/>
    <m/>
    <s v="If in the whole country 6.6 out of 10 adolescnets are generally satisfied with the knowledge they gain, relatively lower level of satisfaction is marked in DRS, while satisfaction is relatively high in Sughd province."/>
  </r>
  <r>
    <n v="2018"/>
    <m/>
    <x v="1"/>
    <s v="absentysm rate among adolescents in formal education"/>
    <s v="Adolescents Baseline Study, 2018"/>
    <s v="UNICEF"/>
    <m/>
    <s v="Quant"/>
    <n v="1"/>
    <s v="Yes"/>
    <n v="1"/>
    <s v="Yes"/>
    <n v="1"/>
    <s v="Yes"/>
    <n v="1"/>
    <m/>
    <m/>
  </r>
  <r>
    <n v="2018"/>
    <m/>
    <x v="1"/>
    <s v="% adolescents with information and communications technology skills (SDG indicator)."/>
    <s v="Adolescents Baseline Study, 2018"/>
    <s v="UNICEF"/>
    <m/>
    <s v="Quant"/>
    <n v="1"/>
    <s v="Yes"/>
    <m/>
    <s v="Yes"/>
    <m/>
    <s v="Yes"/>
    <m/>
    <m/>
    <s v="53.6% of adolescents do not use computer. 91.7% adolescnets do not attend computer courses. 64% of adolescnets do not use internet. Of 36% of adolescents using internet 89.6% do so via mobile phone. Main reasons for not using computers : 68.4% do not have a computer, 18% cannot use computer (lack of skills), 7.2% not interested, 4.4% adults do not permit. If at the country level 53.6% of adolescnets reported skills of computer usage, from a regional perspective relatively higher level of computer usage is noted in GBAO and relatively lower level in DRS. "/>
  </r>
  <r>
    <n v="2018"/>
    <m/>
    <x v="1"/>
    <s v="94% of adolescents want to continue their education after 9th grade."/>
    <s v="Adolescents Baseline Study, 2018"/>
    <s v="UNICEF"/>
    <n v="1"/>
    <s v="Quant"/>
    <n v="1"/>
    <s v="Yes"/>
    <n v="1"/>
    <s v="Yes"/>
    <n v="1"/>
    <s v="Yes"/>
    <n v="1"/>
    <m/>
    <m/>
  </r>
  <r>
    <n v="2019"/>
    <m/>
    <x v="3"/>
    <s v="Number of girls and boys who have participated in skills development programmes for learning, personal empowerment, active citizenship and/or employability through UNICEF-supported programmes (humanitarian)"/>
    <s v="SMQ 2019 Learn"/>
    <s v="UNICEF"/>
    <n v="1"/>
    <s v="Quant"/>
    <n v="1"/>
    <s v="Yes"/>
    <n v="1"/>
    <s v="Yes"/>
    <n v="1"/>
    <s v="No"/>
    <n v="0"/>
    <m/>
    <s v="Data available for 2018 &amp; 2019"/>
  </r>
  <r>
    <n v="2019"/>
    <m/>
    <x v="2"/>
    <s v="Transition to secondary education of girls (aged 14-15 years) stands at 61 per cent in some districts compared to 81 per cent national average"/>
    <s v="Ministry of Education and Science"/>
    <s v="Ministry of Education and Science"/>
    <n v="0"/>
    <s v="Quant"/>
    <n v="1"/>
    <s v="Yes"/>
    <n v="1"/>
    <s v="Yes"/>
    <n v="1"/>
    <s v="Yes"/>
    <n v="1"/>
    <m/>
    <m/>
  </r>
  <r>
    <n v="2016"/>
    <m/>
    <x v="3"/>
    <s v="30 per cent of young people aged 15-24 are not in education, training or employeent (NEET) with 89 per cent of them being girls"/>
    <s v="Labour Force Survey, 2016"/>
    <s v="Labour Force Survey, 2016"/>
    <n v="0"/>
    <s v="Quant"/>
    <n v="1"/>
    <s v="Yes"/>
    <n v="1"/>
    <s v="Yes"/>
    <n v="1"/>
    <s v="No"/>
    <n v="0"/>
    <m/>
    <m/>
  </r>
  <r>
    <n v="2018"/>
    <m/>
    <x v="3"/>
    <s v="Adolescents and ICT: 53.6 percent of adolescents do not use computers, 64 percent of adolescents do not use internet"/>
    <s v="Adolescents Baseline Study, 2018"/>
    <s v="UNICEF"/>
    <n v="1"/>
    <s v="Quant"/>
    <n v="1"/>
    <s v="Yes"/>
    <n v="1"/>
    <s v="Yes"/>
    <n v="1"/>
    <s v="Yes"/>
    <n v="1"/>
    <m/>
    <m/>
  </r>
  <r>
    <n v="2018"/>
    <m/>
    <x v="3"/>
    <s v="97 percent of adolescent have been covered by formal education during last 12 months, 2 percent have been covered by non-formal education during last 12 months. 44 percent took additionnal lessons during last 12 months"/>
    <s v="Adolescents Baseline Study, 2018"/>
    <s v="UNICEF"/>
    <n v="1"/>
    <s v="Quant"/>
    <n v="1"/>
    <s v="Yes"/>
    <n v="1"/>
    <s v="Yes"/>
    <n v="1"/>
    <s v="Yes"/>
    <n v="1"/>
    <m/>
    <m/>
  </r>
  <r>
    <n v="2018"/>
    <m/>
    <x v="3"/>
    <s v="94 percent of adolescents want to continue their education after 9th grade "/>
    <s v="Adolescents Baseline Study, 2018"/>
    <s v="UNICEF"/>
    <n v="1"/>
    <s v="Quant"/>
    <n v="1"/>
    <s v="Yes"/>
    <n v="1"/>
    <s v="Yes"/>
    <n v="1"/>
    <s v="Yes"/>
    <n v="1"/>
    <m/>
    <m/>
  </r>
  <r>
    <n v="2017"/>
    <m/>
    <x v="4"/>
    <s v="Number of general secondary edcational institutions : 3,865"/>
    <s v="Joint Sector Review Education Sector Synthesis Report 2017"/>
    <s v="Joint Sector Review Education Sector Synthesis Report 2017"/>
    <n v="0"/>
    <s v="Qualitative"/>
    <n v="0"/>
    <s v="Does not apply"/>
    <n v="0"/>
    <s v="Does not apply"/>
    <n v="0"/>
    <s v="No"/>
    <n v="0"/>
    <m/>
    <m/>
  </r>
  <r>
    <n v="2017"/>
    <m/>
    <x v="4"/>
    <s v="Number of students enrolled in general secondary education : 1,837,762 (year 2016-17)"/>
    <s v="Joint Sector Review Education Sector Synthesis Report 2017"/>
    <s v="Joint Sector Review Education Sector Synthesis Report 2017"/>
    <n v="0"/>
    <s v="Quant"/>
    <n v="1"/>
    <s v="No"/>
    <n v="0"/>
    <s v="No"/>
    <n v="0"/>
    <s v="No"/>
    <n v="0"/>
    <m/>
    <m/>
  </r>
  <r>
    <n v="2019"/>
    <m/>
    <x v="4"/>
    <s v="Transition rate from basic to secondary education : 80.0 for boys and 76.0 for girls with regional differences"/>
    <s v="Tajikistan SitAn 2019 page 27-28"/>
    <s v="UNICEF"/>
    <n v="1"/>
    <s v="Quant"/>
    <n v="1"/>
    <s v="Yes"/>
    <n v="1"/>
    <s v="No"/>
    <n v="0"/>
    <s v="Yes"/>
    <n v="1"/>
    <m/>
    <m/>
  </r>
  <r>
    <n v="2016"/>
    <m/>
    <x v="3"/>
    <s v="Number of youths enrolled in Technical Vocational Education and Training (TVET) : 22,779 enroled in primary vocational education schools (lyceums) and 73,333 enroled in secondart vocational education schools"/>
    <s v="Ministry of Education and Science"/>
    <s v="Ministry of Education and Science"/>
    <n v="0"/>
    <s v="Quant"/>
    <n v="1"/>
    <s v="No"/>
    <n v="0"/>
    <s v="No"/>
    <n v="0"/>
    <s v="No"/>
    <n v="0"/>
    <m/>
    <m/>
  </r>
  <r>
    <n v="2013"/>
    <m/>
    <x v="3"/>
    <s v="26% of young graduates are unable to find jobs five years after comleting their education "/>
    <s v="World Bank and GIZ, Tajikistan Jobs, Skills, and Migration Survey, Dushanbe, 2013"/>
    <s v="World Bank and GIZ, Tajikistan Jobs, Skills, and Migration Survey, Dushanbe, 2013"/>
    <n v="0"/>
    <s v="Quant"/>
    <n v="1"/>
    <s v="No"/>
    <n v="0"/>
    <s v="No"/>
    <n v="0"/>
    <s v="No"/>
    <n v="0"/>
    <m/>
    <m/>
  </r>
  <r>
    <n v="2018"/>
    <m/>
    <x v="4"/>
    <s v="Nearly all students (98%) complete primary education and transition (99%) to secondary education"/>
    <s v="Vulnerability and Resilience Atlas 2018"/>
    <s v="Vulnerability and Resilience Atlas 2018"/>
    <n v="0"/>
    <s v="Quant"/>
    <n v="1"/>
    <s v="No"/>
    <n v="0"/>
    <s v="No"/>
    <n v="0"/>
    <s v="No"/>
    <n v="0"/>
    <m/>
    <m/>
  </r>
  <r>
    <n v="2017"/>
    <m/>
    <x v="3"/>
    <s v="435,621 (29.3% of young people) are NEET, of which 11.6% are male and 88.4% female. Highest rates of NEET are found in Dushanbe (40.4%) follwed by DRS (36.1%), GBAO (30.4%), Khatlon (25.4%) and Sughd (24%)."/>
    <s v="Mapping the Vulnerable and Excluded Groups of adolescents and youth in Tajikistan, UNICEF 2017"/>
    <s v="UNICEF"/>
    <n v="1"/>
    <s v="Quant"/>
    <n v="1"/>
    <s v="Yes"/>
    <n v="1"/>
    <s v="Yes"/>
    <n v="1"/>
    <s v="Yes"/>
    <n v="1"/>
    <m/>
    <s v="NEET refers to young people aged 15-24 who are engaged in neither work, nor study nor enrolled in vocational training. "/>
  </r>
  <r>
    <n v="2018"/>
    <s v="Adolescent health"/>
    <x v="5"/>
    <s v="320 school psychologists, 200 primary_x000a_health care personnel and other relevant staff in pilot regions of the country (Sughd province and three Districts of Republican Subordination districts) were enabled to provide adolescent mental health services with an expected outreach to 43,000 adolescents."/>
    <s v="COAR 2018"/>
    <s v="UNICEF"/>
    <n v="1"/>
    <s v="Quant"/>
    <n v="1"/>
    <s v="No"/>
    <n v="0"/>
    <s v="No"/>
    <n v="0"/>
    <s v="Yes"/>
    <n v="1"/>
    <m/>
    <m/>
  </r>
  <r>
    <n v="2019"/>
    <m/>
    <x v="6"/>
    <s v="14,000 adolescent girls (about 45 per cent) and boys received mental health services from school psychologists and counsellors. "/>
    <s v="COAR 2019"/>
    <s v="UNICEF"/>
    <n v="1"/>
    <s v="Quant"/>
    <n v="1"/>
    <s v="Yes"/>
    <n v="1"/>
    <s v="Yes"/>
    <n v="1"/>
    <s v="Yes"/>
    <n v="1"/>
    <s v="Yes"/>
    <s v="This accounts for about 16 per cent of adolescents in targeted nine districts (220 schools, approximately five per cent of schools in Tajikistan)."/>
  </r>
  <r>
    <m/>
    <m/>
    <x v="6"/>
    <s v="655 school and health professionals in targeted district areas have adequate capacity to provide appropriate support, including psychological support, to address the specific needs of adolescents, especially vulnerable groups"/>
    <s v="RAM 2019"/>
    <s v="UNICEF"/>
    <n v="1"/>
    <s v="Quant"/>
    <n v="1"/>
    <s v="Does not apply"/>
    <n v="0"/>
    <s v="Does not apply"/>
    <n v="0"/>
    <s v="Yes"/>
    <n v="1"/>
    <s v="Yes"/>
    <m/>
  </r>
  <r>
    <n v="2019"/>
    <m/>
    <x v="5"/>
    <s v="Number of adolescent girls and boys provided with to prevent anaemia and other forms of malnutrition through UNICEF-supported programmes"/>
    <s v="SMQ 2019 Survive and Thrive"/>
    <s v="UNICEF"/>
    <n v="1"/>
    <s v="Quant"/>
    <n v="1"/>
    <s v="No"/>
    <n v="0"/>
    <s v="No"/>
    <n v="0"/>
    <s v="No"/>
    <n v="0"/>
    <m/>
    <s v="To reduce the high rate anemia among children, adolescents and women, UNICEF provided technical advice to the Gov Tajikistan on the way forward to operationalize the recently passed food fortification and to support enhancing the quality of USI in Tajikistan"/>
  </r>
  <r>
    <n v="2018"/>
    <m/>
    <x v="5"/>
    <s v="Number of people living with HIV : 7,552, of which 10.2% are children under the age of 18 and 665 under the age of 15"/>
    <s v="Assessment of the impact of social allowances on the quality of life of children living with HIV. Study report, UNICEF, August 2018"/>
    <s v="UNICEF"/>
    <n v="1"/>
    <s v="Quant"/>
    <n v="1"/>
    <s v="No"/>
    <n v="0"/>
    <s v="Yes"/>
    <n v="1"/>
    <s v="No"/>
    <n v="0"/>
    <m/>
    <s v="In 2017, the government of Tajikistan reported a slightly higher figure of 800 HIV positive children 400 girls and 400 boys. CRC Concluding observation on the combined third to fith periodic reports of Tajikistan 2017"/>
  </r>
  <r>
    <n v="2015"/>
    <m/>
    <x v="6"/>
    <s v="Number of registered cases of female suicide or attempted suicide: 325"/>
    <s v="State Prosecutor"/>
    <s v="State Prosecutor"/>
    <n v="0"/>
    <s v="Quant"/>
    <n v="1"/>
    <s v="Yes"/>
    <n v="1"/>
    <s v="Yes"/>
    <n v="1"/>
    <s v="No"/>
    <n v="0"/>
    <m/>
    <s v="Case go unregistered because of stigma."/>
  </r>
  <r>
    <s v="-"/>
    <m/>
    <x v="6"/>
    <s v="Suicide rate for young people 12-24 years, higher among girls (13.4/100,00) than for boys (10.9/100,00)"/>
    <s v="Taleshi, M M. UNICEF policy brief, Adolescent and Youth Programming in Tajikistan"/>
    <s v="UNICEF"/>
    <n v="1"/>
    <s v="Quant"/>
    <n v="1"/>
    <s v="Yes"/>
    <n v="1"/>
    <s v="Yes"/>
    <n v="1"/>
    <s v="No"/>
    <n v="0"/>
    <m/>
    <m/>
  </r>
  <r>
    <n v="2019"/>
    <m/>
    <x v="5"/>
    <s v="7% of women aged 15-19 are either pregnant or already have a child, with a majority of 18-19 year olds"/>
    <s v="Tajikistan SitAn 2019 page 32"/>
    <s v="UNICEF"/>
    <n v="1"/>
    <s v="Quant"/>
    <n v="1"/>
    <s v="Does not apply"/>
    <n v="0"/>
    <s v="Yes"/>
    <n v="1"/>
    <s v="No"/>
    <n v="0"/>
    <m/>
    <m/>
  </r>
  <r>
    <n v="2018"/>
    <m/>
    <x v="6"/>
    <s v="33% of 15-19 have depression (36% of girls, 32% of boys)"/>
    <s v="National Study on Adolescents and Youth: Assessment of needs and interests, Centre for Strategic Studies under the President of the Republic of Tajikistan, 2018"/>
    <s v="National Study on Adolescents and Youth: Assessment of needs and interests, Centre for Strategic Studies under the President of the Republic of Tajikistan, 2018"/>
    <n v="0"/>
    <s v="Quant"/>
    <n v="1"/>
    <s v="Yes"/>
    <n v="1"/>
    <s v="Yes"/>
    <n v="1"/>
    <s v="No"/>
    <n v="0"/>
    <m/>
    <m/>
  </r>
  <r>
    <n v="2017"/>
    <m/>
    <x v="5"/>
    <s v="14% of young people (15-24 years) know how to prevent HIV infection. 9% of girls aged 15-19 have comprehensive knowledge about HIV prevention while among 15-17 years only 6% claimed to have the right knowlege "/>
    <s v="DHS 2017"/>
    <s v="DHS 2017"/>
    <n v="0"/>
    <s v="Quant"/>
    <n v="1"/>
    <s v="Yes"/>
    <n v="1"/>
    <s v="Yes"/>
    <n v="1"/>
    <s v="No"/>
    <n v="0"/>
    <m/>
    <m/>
  </r>
  <r>
    <n v="2018"/>
    <s v="Protective Environement"/>
    <x v="7"/>
    <s v="Proportion of adolescents with basic knowledge on child rights : 85.7% of adolescents (15-19y.o.) do not know any child right (85.7% 10-14 y.o, 85.7% 15-19 y.o., 85% biys, 86.5% girls, 87.5% urban, 85.2% rural)"/>
    <s v="Adolescents Baseline Study, 2018"/>
    <s v="UNICEF"/>
    <n v="1"/>
    <s v="Quant"/>
    <n v="1"/>
    <s v="Yes"/>
    <n v="1"/>
    <s v="Yes"/>
    <n v="1"/>
    <s v="Yes"/>
    <n v="1"/>
    <m/>
    <m/>
  </r>
  <r>
    <n v="2018"/>
    <m/>
    <x v="7"/>
    <s v="Independence of adolescents in deciding on question of marriage is low. Vulnerable adolescents (adolescents with disabilities) 28%. Urban adolescents 22%, Rural adolescnets 23%, Rural girls 22%, 15-19 y.o. 41%"/>
    <s v="Adolescents Baseline Study, 2018"/>
    <s v="UNICEF"/>
    <n v="1"/>
    <s v="Quant"/>
    <n v="1"/>
    <s v="Yes"/>
    <n v="1"/>
    <s v="Yes"/>
    <n v="1"/>
    <s v="Yes"/>
    <n v="1"/>
    <m/>
    <m/>
  </r>
  <r>
    <n v="2018"/>
    <m/>
    <x v="7"/>
    <s v="Adolescent participation in decision making"/>
    <s v="Adolescents Baseline Study, 2018"/>
    <s v="UNICEF"/>
    <n v="1"/>
    <s v="Qualitative"/>
    <n v="0"/>
    <s v="Yes"/>
    <n v="1"/>
    <s v="Yes"/>
    <n v="1"/>
    <s v="Yes"/>
    <n v="1"/>
    <m/>
    <m/>
  </r>
  <r>
    <n v="2018"/>
    <m/>
    <x v="7"/>
    <s v="13% of 15-19 year old girls were married in 2017, the same as in 2012. "/>
    <s v="Gender counts: Central Asia Sub-Regional Report: A quantitative assessment of gender inequality and its impact on children and adolescents, 2018. Burnet Institute and UNICEF."/>
    <s v="UNICEF"/>
    <n v="1"/>
    <s v="Quant"/>
    <n v="1"/>
    <s v="Yes"/>
    <n v="1"/>
    <s v="Yes"/>
    <n v="1"/>
    <s v="No"/>
    <n v="0"/>
    <m/>
    <s v="The law on the Protection of Children's Rights has rise the age of marriage from 17 to 18 years old."/>
  </r>
  <r>
    <n v="2018"/>
    <m/>
    <x v="7"/>
    <s v="Close to 1 in every 8 girls are married by age 18"/>
    <s v="Gender counts: Central Asia Sub-Regional Report: A quantitative assessment of gender inequality and its impact on children and adolescents, 2018. Burnet Institute and UNICEF."/>
    <s v="UNICEF"/>
    <n v="1"/>
    <s v="Quant"/>
    <n v="1"/>
    <s v="No"/>
    <n v="0"/>
    <s v="Yes"/>
    <n v="1"/>
    <s v="No"/>
    <n v="0"/>
    <m/>
    <s v="The figure is likely to be an underestimate since many child marriages go unreported"/>
  </r>
  <r>
    <n v="2019"/>
    <m/>
    <x v="7"/>
    <s v="87.5% of adolescents (15-19) do not know any child rights, or how they can participate to fulfill their rights"/>
    <s v="Tajikistan SitAn page 95"/>
    <s v="UNICEF"/>
    <n v="1"/>
    <s v="Quant"/>
    <n v="1"/>
    <s v="No"/>
    <n v="0"/>
    <s v="Yes"/>
    <n v="1"/>
    <s v="No"/>
    <n v="0"/>
    <m/>
    <m/>
  </r>
  <r>
    <n v="2018"/>
    <m/>
    <x v="8"/>
    <s v="Physical and non-physical violence towards adolescents"/>
    <s v="Adolescents Baseline Study, 2018"/>
    <s v="UNICEF"/>
    <n v="1"/>
    <s v="Qualitative"/>
    <n v="0"/>
    <s v="Yes"/>
    <n v="1"/>
    <s v="Yes"/>
    <n v="1"/>
    <s v="Yes"/>
    <n v="1"/>
    <m/>
    <m/>
  </r>
  <r>
    <n v="2018"/>
    <m/>
    <x v="9"/>
    <s v="% of adolescents of 10-14 y.o who combine study and work. 66% rural adolescents, 49% urban adolescents, 60% girls, 63% boys"/>
    <s v="Adolescents Baseline Study, 2018"/>
    <s v="UNICEF"/>
    <n v="1"/>
    <s v="Quant"/>
    <n v="1"/>
    <s v="Yes"/>
    <n v="1"/>
    <s v="Yes"/>
    <n v="1"/>
    <s v="Yes"/>
    <n v="1"/>
    <m/>
    <m/>
  </r>
  <r>
    <n v="2018"/>
    <m/>
    <x v="8"/>
    <s v="1 in every 4 youth (26%) reports at least once incidence of violence, including physical violence, shaming or peer-to-peer violence"/>
    <s v="Adolescents Baseline Study, 2018"/>
    <s v="UNICEF"/>
    <n v="1"/>
    <s v="Quant"/>
    <n v="1"/>
    <s v="No"/>
    <n v="0"/>
    <s v="No"/>
    <n v="0"/>
    <s v="Yes"/>
    <n v="1"/>
    <m/>
    <m/>
  </r>
  <r>
    <n v="2018"/>
    <m/>
    <x v="8"/>
    <s v="25.5% of adolescents (11-17) lived in a household with a history of violence"/>
    <s v="Taleshi, M M. UNICEF policy brief, Adolescent and Youth Programming in Tajikistan"/>
    <s v="No"/>
    <n v="0"/>
    <s v="Quant"/>
    <n v="1"/>
    <s v="Yes"/>
    <n v="1"/>
    <s v="No"/>
    <n v="0"/>
    <s v="No"/>
    <n v="0"/>
    <m/>
    <m/>
  </r>
  <r>
    <n v="2018"/>
    <s v="Equitable chance in life"/>
    <x v="0"/>
    <s v="A total of 6,217 adolescents (3,225 girls) participated in or led civic engagement activities within the consultative platforms_x000a_established at the local government level in Isfara and B. Gafurov cross-border districts—23 per cent of the total adolescent population."/>
    <s v="COAR 2018"/>
    <s v="UNICEF"/>
    <s v="Yes"/>
    <s v="Quant"/>
    <n v="1"/>
    <s v="Yes"/>
    <n v="1"/>
    <s v="No"/>
    <n v="0"/>
    <s v="No"/>
    <n v="0"/>
    <m/>
    <m/>
  </r>
  <r>
    <n v="2018"/>
    <m/>
    <x v="0"/>
    <s v="UNICEF supported the participation of 4,600 adolescents by providing the opportunity to be heard through a first-time, national adolescent study. "/>
    <s v="COAR 2018"/>
    <s v="UNICEF"/>
    <s v="Yes"/>
    <s v="Quant"/>
    <n v="1"/>
    <s v="Yes"/>
    <n v="1"/>
    <s v="No"/>
    <n v="0"/>
    <s v="No"/>
    <n v="0"/>
    <m/>
    <m/>
  </r>
  <r>
    <n v="2019"/>
    <m/>
    <x v="0"/>
    <s v="15,081 adolescent boys and girls (girls: 5,789, CwD:182) participated in and led civic engagement initiatives for building tolerance and social cohesion as well as_x000a_governance and development of their communities. "/>
    <s v="COAR 2019"/>
    <s v="UNICEF"/>
    <s v="Yes"/>
    <s v="Quant"/>
    <n v="1"/>
    <s v="Yes"/>
    <n v="1"/>
    <s v="No"/>
    <n v="0"/>
    <s v="No"/>
    <n v="0"/>
    <m/>
    <m/>
  </r>
  <r>
    <n v="2019"/>
    <m/>
    <x v="0"/>
    <s v="544 adolescent girls and boys (girls: 250) worked closely with local authorities to implement community development projects in four targeted districts, while 157 local authorities’ staff were capacitated to support civic engagement by adolescents._x000a_Through this contribution the adolescent participation rate in these districts reached 10 per cent in 2019 (from 6.4 per cent nationally in 2018)"/>
    <s v="COAR 2019"/>
    <s v="UNICEF"/>
    <s v="Yes"/>
    <s v="Quant"/>
    <n v="1"/>
    <s v="Yes"/>
    <n v="1"/>
    <s v="No"/>
    <n v="0"/>
    <s v="No"/>
    <n v="0"/>
    <m/>
    <m/>
  </r>
  <r>
    <n v="2019"/>
    <m/>
    <x v="0"/>
    <s v="UNICEF strengthened volunteer network by capacitating 610 adolescents and youths to contribute to decision-making processes and social cohesion in conflict-prone border districts of Tajikistan."/>
    <s v="COAR 2019"/>
    <s v="UNICEF"/>
    <s v="No"/>
    <s v="Quant"/>
    <n v="1"/>
    <s v="No"/>
    <n v="0"/>
    <s v="No"/>
    <n v="0"/>
    <s v="Yes"/>
    <n v="1"/>
    <m/>
    <m/>
  </r>
  <r>
    <n v="2019"/>
    <m/>
    <x v="0"/>
    <s v="314 adolescent girls and boys (Girls:131) in two cross-border districts (Isfara and B.Gafurov) improved their peacebuilding competencies and contributed to building social cohesion through joint community projects and mediation with the local authorities during the crossborder intercommunal tensions."/>
    <s v="COAR 2019"/>
    <s v="UNICEF"/>
    <s v="Yes"/>
    <s v="Quant"/>
    <n v="1"/>
    <s v="Yes"/>
    <n v="1"/>
    <s v="No"/>
    <n v="0"/>
    <s v="Yes"/>
    <n v="1"/>
    <m/>
    <m/>
  </r>
  <r>
    <n v="2019"/>
    <m/>
    <x v="0"/>
    <s v="Number of adolescent girls and boys who participate in or lead civic engagement initiatives through UNICEF-supported programmes"/>
    <s v="SMQ 2019 Equitable chance in life"/>
    <s v="UNICEF"/>
    <s v="Yes"/>
    <s v="Quant"/>
    <n v="1"/>
    <s v="Yes"/>
    <n v="1"/>
    <s v="No"/>
    <n v="0"/>
    <s v="Yes"/>
    <n v="1"/>
    <m/>
    <s v="11009 adolescent girls and boys directly involved in adolescent participation and civic engagement activities through the decision making within child and youth friendly local governance initiative in 5 districts that strengthened youth councils within local government."/>
  </r>
  <r>
    <n v="2017"/>
    <s v="Demography"/>
    <x v="10"/>
    <s v="Among married girls aged 15-19 only 3% reported using contraception"/>
    <s v="DHS 2017"/>
    <s v="DHS 2017"/>
    <s v="Yes"/>
    <s v="Quant"/>
    <n v="1"/>
    <s v="Yes"/>
    <n v="1"/>
    <s v="Yes"/>
    <n v="1"/>
    <s v="No"/>
    <n v="0"/>
    <m/>
    <m/>
  </r>
  <r>
    <n v="2017"/>
    <m/>
    <x v="10"/>
    <s v="7.7% of women aged 18 have begun childbearing, rapidly increasing to 25% by the age of 19. Rural women are more likely to have begun childbearing by 19 than their urban counterparts with the highest rates in DRS, Khatlon, and Sughud. The lowest rates are in GBAO and Dushanbe. "/>
    <s v="Impact of Child Marriage Global Synthesis Report, World Bank and International Centre for Research on Women, 2017"/>
    <s v="Impact of Child Marriage Global Synthesis Report, World Bank and International Centre for Research on Women, 2018"/>
    <s v="Yes"/>
    <s v="Quant"/>
    <n v="1"/>
    <s v="Yes"/>
    <n v="1"/>
    <s v="Yes"/>
    <n v="1"/>
    <s v="No"/>
    <n v="0"/>
    <m/>
    <m/>
  </r>
  <r>
    <n v="2017"/>
    <s v="Migration"/>
    <x v="11"/>
    <s v="13.1% of children left behind aged 12-17 are engaged in labor (14.2 % boys, 12% girls)"/>
    <s v="Labour Force Survey, 2017, TajStat"/>
    <s v="Labour Force Survey, 2017, TajStat"/>
    <s v="Yes"/>
    <s v="Quant"/>
    <n v="1"/>
    <s v="Yes"/>
    <n v="1"/>
    <s v="Yes"/>
    <n v="1"/>
    <s v="No"/>
    <n v="0"/>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2B8BCB7-342A-4838-AA7D-C13F7EA109C6}" name="PivotTable6" cacheId="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F16" firstHeaderRow="0" firstDataRow="1" firstDataCol="1"/>
  <pivotFields count="17">
    <pivotField showAll="0"/>
    <pivotField showAll="0"/>
    <pivotField axis="axisRow" showAll="0">
      <items count="13">
        <item x="1"/>
        <item x="5"/>
        <item x="0"/>
        <item x="9"/>
        <item x="7"/>
        <item x="10"/>
        <item x="4"/>
        <item x="6"/>
        <item x="11"/>
        <item x="2"/>
        <item x="3"/>
        <item x="8"/>
        <item t="default"/>
      </items>
    </pivotField>
    <pivotField showAll="0"/>
    <pivotField showAll="0"/>
    <pivotField showAll="0"/>
    <pivotField dataField="1" showAll="0"/>
    <pivotField showAll="0"/>
    <pivotField dataField="1" showAll="0"/>
    <pivotField showAll="0"/>
    <pivotField dataField="1" showAll="0"/>
    <pivotField showAll="0"/>
    <pivotField dataField="1" showAll="0"/>
    <pivotField showAll="0"/>
    <pivotField dataField="1" showAll="0"/>
    <pivotField showAll="0"/>
    <pivotField showAll="0"/>
  </pivotFields>
  <rowFields count="1">
    <field x="2"/>
  </rowFields>
  <rowItems count="13">
    <i>
      <x/>
    </i>
    <i>
      <x v="1"/>
    </i>
    <i>
      <x v="2"/>
    </i>
    <i>
      <x v="3"/>
    </i>
    <i>
      <x v="4"/>
    </i>
    <i>
      <x v="5"/>
    </i>
    <i>
      <x v="6"/>
    </i>
    <i>
      <x v="7"/>
    </i>
    <i>
      <x v="8"/>
    </i>
    <i>
      <x v="9"/>
    </i>
    <i>
      <x v="10"/>
    </i>
    <i>
      <x v="11"/>
    </i>
    <i t="grand">
      <x/>
    </i>
  </rowItems>
  <colFields count="1">
    <field x="-2"/>
  </colFields>
  <colItems count="5">
    <i>
      <x/>
    </i>
    <i i="1">
      <x v="1"/>
    </i>
    <i i="2">
      <x v="2"/>
    </i>
    <i i="3">
      <x v="3"/>
    </i>
    <i i="4">
      <x v="4"/>
    </i>
  </colItems>
  <dataFields count="5">
    <dataField name="Sum of INDIC_UNICEForNot" fld="6" baseField="2" baseItem="0"/>
    <dataField name="Sum of Yes if Quant" fld="8" baseField="2" baseItem="0"/>
    <dataField name="Sum of INDIC_Dis Sex" fld="10" baseField="0" baseItem="0"/>
    <dataField name="Sum of INDIC_Dis Age" fld="12" baseField="0" baseItem="0"/>
    <dataField name="Sum of INDIC_Dis Urb/Rural"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C8EAEB7-26E3-4613-85F8-46E4824E8942}" name="PivotTable3" cacheId="5"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E19" firstHeaderRow="0" firstDataRow="1" firstDataCol="1"/>
  <pivotFields count="15">
    <pivotField showAll="0"/>
    <pivotField showAll="0"/>
    <pivotField axis="axisRow" showAll="0">
      <items count="16">
        <item x="10"/>
        <item x="3"/>
        <item x="11"/>
        <item x="6"/>
        <item x="1"/>
        <item x="4"/>
        <item x="7"/>
        <item x="12"/>
        <item x="9"/>
        <item x="13"/>
        <item x="0"/>
        <item x="8"/>
        <item x="5"/>
        <item x="2"/>
        <item x="14"/>
        <item t="default"/>
      </items>
    </pivotField>
    <pivotField showAll="0"/>
    <pivotField showAll="0"/>
    <pivotField showAll="0"/>
    <pivotField dataField="1" showAll="0"/>
    <pivotField showAll="0"/>
    <pivotField dataField="1" showAll="0"/>
    <pivotField showAll="0"/>
    <pivotField dataField="1" showAll="0"/>
    <pivotField showAll="0"/>
    <pivotField dataField="1" showAll="0"/>
    <pivotField showAll="0"/>
    <pivotField showAll="0"/>
  </pivotFields>
  <rowFields count="1">
    <field x="2"/>
  </rowFields>
  <rowItems count="16">
    <i>
      <x/>
    </i>
    <i>
      <x v="1"/>
    </i>
    <i>
      <x v="2"/>
    </i>
    <i>
      <x v="3"/>
    </i>
    <i>
      <x v="4"/>
    </i>
    <i>
      <x v="5"/>
    </i>
    <i>
      <x v="6"/>
    </i>
    <i>
      <x v="7"/>
    </i>
    <i>
      <x v="8"/>
    </i>
    <i>
      <x v="9"/>
    </i>
    <i>
      <x v="10"/>
    </i>
    <i>
      <x v="11"/>
    </i>
    <i>
      <x v="12"/>
    </i>
    <i>
      <x v="13"/>
    </i>
    <i>
      <x v="14"/>
    </i>
    <i t="grand">
      <x/>
    </i>
  </rowItems>
  <colFields count="1">
    <field x="-2"/>
  </colFields>
  <colItems count="4">
    <i>
      <x/>
    </i>
    <i i="1">
      <x v="1"/>
    </i>
    <i i="2">
      <x v="2"/>
    </i>
    <i i="3">
      <x v="3"/>
    </i>
  </colItems>
  <dataFields count="4">
    <dataField name="Sum of INDIC_UNICEForNot" fld="6" baseField="0" baseItem="0"/>
    <dataField name="Sum of INDIC_Dis Sex" fld="8" baseField="0" baseItem="0"/>
    <dataField name="Sum of INDIC_Dis Age" fld="10" baseField="0" baseItem="0"/>
    <dataField name="Sum of INDIC_Dis Urb/Rural" fld="1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8E453AEA-F6B8-400D-B7C2-A1FD28A49CAE}" name="PivotTable2"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E22" firstHeaderRow="0" firstDataRow="1" firstDataCol="1"/>
  <pivotFields count="17">
    <pivotField showAll="0"/>
    <pivotField showAll="0"/>
    <pivotField axis="axisRow" showAll="0">
      <items count="19">
        <item x="9"/>
        <item x="8"/>
        <item x="7"/>
        <item x="0"/>
        <item x="14"/>
        <item x="4"/>
        <item x="6"/>
        <item x="2"/>
        <item x="15"/>
        <item x="11"/>
        <item x="5"/>
        <item x="1"/>
        <item x="3"/>
        <item x="12"/>
        <item x="16"/>
        <item x="13"/>
        <item x="10"/>
        <item x="17"/>
        <item t="default"/>
      </items>
    </pivotField>
    <pivotField showAll="0"/>
    <pivotField showAll="0"/>
    <pivotField showAll="0"/>
    <pivotField dataField="1" showAll="0"/>
    <pivotField showAll="0"/>
    <pivotField showAll="0"/>
    <pivotField showAll="0"/>
    <pivotField dataField="1" showAll="0"/>
    <pivotField showAll="0"/>
    <pivotField dataField="1" showAll="0"/>
    <pivotField showAll="0"/>
    <pivotField dataField="1" showAll="0"/>
    <pivotField showAll="0"/>
    <pivotField showAll="0"/>
  </pivotFields>
  <rowFields count="1">
    <field x="2"/>
  </rowFields>
  <rowItems count="19">
    <i>
      <x/>
    </i>
    <i>
      <x v="1"/>
    </i>
    <i>
      <x v="2"/>
    </i>
    <i>
      <x v="3"/>
    </i>
    <i>
      <x v="4"/>
    </i>
    <i>
      <x v="5"/>
    </i>
    <i>
      <x v="6"/>
    </i>
    <i>
      <x v="7"/>
    </i>
    <i>
      <x v="8"/>
    </i>
    <i>
      <x v="9"/>
    </i>
    <i>
      <x v="10"/>
    </i>
    <i>
      <x v="11"/>
    </i>
    <i>
      <x v="12"/>
    </i>
    <i>
      <x v="13"/>
    </i>
    <i>
      <x v="14"/>
    </i>
    <i>
      <x v="15"/>
    </i>
    <i>
      <x v="16"/>
    </i>
    <i>
      <x v="17"/>
    </i>
    <i t="grand">
      <x/>
    </i>
  </rowItems>
  <colFields count="1">
    <field x="-2"/>
  </colFields>
  <colItems count="4">
    <i>
      <x/>
    </i>
    <i i="1">
      <x v="1"/>
    </i>
    <i i="2">
      <x v="2"/>
    </i>
    <i i="3">
      <x v="3"/>
    </i>
  </colItems>
  <dataFields count="4">
    <dataField name="Sum of INDIC_UNICEForNot" fld="6" baseField="0" baseItem="0"/>
    <dataField name="Sum of INDIC_Dis Sex" fld="10" baseField="0" baseItem="0"/>
    <dataField name="Sum of INDIC_Dis Age" fld="12" baseField="0" baseItem="0"/>
    <dataField name="Sum of INDIC_Dis Urb/Rural"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D7E66BFE-C7E5-45B6-9AEA-8C11CBF165D9}" name="PivotTable3" cacheId="2"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E16" firstHeaderRow="0" firstDataRow="1" firstDataCol="1"/>
  <pivotFields count="17">
    <pivotField showAll="0"/>
    <pivotField showAll="0"/>
    <pivotField axis="axisRow" showAll="0">
      <items count="14">
        <item m="1" x="12"/>
        <item x="3"/>
        <item x="10"/>
        <item x="7"/>
        <item x="9"/>
        <item x="6"/>
        <item x="0"/>
        <item x="2"/>
        <item x="5"/>
        <item x="1"/>
        <item x="4"/>
        <item x="8"/>
        <item x="11"/>
        <item t="default"/>
      </items>
    </pivotField>
    <pivotField showAll="0"/>
    <pivotField showAll="0"/>
    <pivotField showAll="0"/>
    <pivotField dataField="1" showAll="0"/>
    <pivotField showAll="0"/>
    <pivotField showAll="0"/>
    <pivotField showAll="0"/>
    <pivotField dataField="1" showAll="0"/>
    <pivotField showAll="0"/>
    <pivotField dataField="1" showAll="0"/>
    <pivotField showAll="0"/>
    <pivotField dataField="1" showAll="0"/>
    <pivotField showAll="0"/>
    <pivotField showAll="0"/>
  </pivotFields>
  <rowFields count="1">
    <field x="2"/>
  </rowFields>
  <rowItems count="13">
    <i>
      <x v="1"/>
    </i>
    <i>
      <x v="2"/>
    </i>
    <i>
      <x v="3"/>
    </i>
    <i>
      <x v="4"/>
    </i>
    <i>
      <x v="5"/>
    </i>
    <i>
      <x v="6"/>
    </i>
    <i>
      <x v="7"/>
    </i>
    <i>
      <x v="8"/>
    </i>
    <i>
      <x v="9"/>
    </i>
    <i>
      <x v="10"/>
    </i>
    <i>
      <x v="11"/>
    </i>
    <i>
      <x v="12"/>
    </i>
    <i t="grand">
      <x/>
    </i>
  </rowItems>
  <colFields count="1">
    <field x="-2"/>
  </colFields>
  <colItems count="4">
    <i>
      <x/>
    </i>
    <i i="1">
      <x v="1"/>
    </i>
    <i i="2">
      <x v="2"/>
    </i>
    <i i="3">
      <x v="3"/>
    </i>
  </colItems>
  <dataFields count="4">
    <dataField name="Sum of INDIC_UNICEForNot" fld="6" baseField="0" baseItem="0"/>
    <dataField name="Sum of INDIC_Dis Sex" fld="10" baseField="0" baseItem="0"/>
    <dataField name="Sum of INDIC_Dis Age" fld="12" baseField="0" baseItem="0"/>
    <dataField name="Sum of INDIC_Dis Urb/Rural"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DA01EF3-ACA0-4A91-BC48-499ACB0B8EE0}" name="PivotTable4" cacheId="3"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E19" firstHeaderRow="0" firstDataRow="1" firstDataCol="1"/>
  <pivotFields count="17">
    <pivotField showAll="0"/>
    <pivotField showAll="0"/>
    <pivotField axis="axisRow" showAll="0">
      <items count="16">
        <item x="12"/>
        <item x="0"/>
        <item x="8"/>
        <item x="1"/>
        <item x="7"/>
        <item x="13"/>
        <item x="4"/>
        <item x="14"/>
        <item x="3"/>
        <item x="9"/>
        <item x="10"/>
        <item x="11"/>
        <item x="5"/>
        <item x="2"/>
        <item x="6"/>
        <item t="default"/>
      </items>
    </pivotField>
    <pivotField showAll="0"/>
    <pivotField showAll="0"/>
    <pivotField showAll="0"/>
    <pivotField dataField="1" showAll="0"/>
    <pivotField showAll="0"/>
    <pivotField showAll="0"/>
    <pivotField showAll="0"/>
    <pivotField dataField="1" showAll="0"/>
    <pivotField showAll="0"/>
    <pivotField dataField="1" showAll="0"/>
    <pivotField showAll="0"/>
    <pivotField dataField="1" showAll="0"/>
    <pivotField showAll="0"/>
    <pivotField showAll="0"/>
  </pivotFields>
  <rowFields count="1">
    <field x="2"/>
  </rowFields>
  <rowItems count="16">
    <i>
      <x/>
    </i>
    <i>
      <x v="1"/>
    </i>
    <i>
      <x v="2"/>
    </i>
    <i>
      <x v="3"/>
    </i>
    <i>
      <x v="4"/>
    </i>
    <i>
      <x v="5"/>
    </i>
    <i>
      <x v="6"/>
    </i>
    <i>
      <x v="7"/>
    </i>
    <i>
      <x v="8"/>
    </i>
    <i>
      <x v="9"/>
    </i>
    <i>
      <x v="10"/>
    </i>
    <i>
      <x v="11"/>
    </i>
    <i>
      <x v="12"/>
    </i>
    <i>
      <x v="13"/>
    </i>
    <i>
      <x v="14"/>
    </i>
    <i t="grand">
      <x/>
    </i>
  </rowItems>
  <colFields count="1">
    <field x="-2"/>
  </colFields>
  <colItems count="4">
    <i>
      <x/>
    </i>
    <i i="1">
      <x v="1"/>
    </i>
    <i i="2">
      <x v="2"/>
    </i>
    <i i="3">
      <x v="3"/>
    </i>
  </colItems>
  <dataFields count="4">
    <dataField name="Sum of INDIC_UNICEForNot" fld="6" baseField="0" baseItem="0"/>
    <dataField name="Sum of INDIC_Dis Sex" fld="10" baseField="0" baseItem="0"/>
    <dataField name="Sum of INDIC_Dis Age" fld="12" baseField="0" baseItem="0"/>
    <dataField name="Sum of INDIC_Dis Urb/Rural"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3ACBE221-3BAB-4CB6-95AB-BF49C011C913}" name="PivotTable5" cacheId="4"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E17" firstHeaderRow="0" firstDataRow="1" firstDataCol="1"/>
  <pivotFields count="17">
    <pivotField showAll="0"/>
    <pivotField showAll="0"/>
    <pivotField axis="axisRow" showAll="0">
      <items count="14">
        <item x="1"/>
        <item x="5"/>
        <item x="0"/>
        <item x="9"/>
        <item x="7"/>
        <item x="10"/>
        <item x="4"/>
        <item x="6"/>
        <item x="11"/>
        <item x="2"/>
        <item x="3"/>
        <item x="8"/>
        <item x="12"/>
        <item t="default"/>
      </items>
    </pivotField>
    <pivotField showAll="0"/>
    <pivotField showAll="0"/>
    <pivotField showAll="0"/>
    <pivotField dataField="1" showAll="0"/>
    <pivotField showAll="0"/>
    <pivotField showAll="0"/>
    <pivotField showAll="0"/>
    <pivotField dataField="1" showAll="0"/>
    <pivotField showAll="0"/>
    <pivotField dataField="1" showAll="0"/>
    <pivotField showAll="0"/>
    <pivotField dataField="1" showAll="0"/>
    <pivotField showAll="0"/>
    <pivotField showAll="0"/>
  </pivotFields>
  <rowFields count="1">
    <field x="2"/>
  </rowFields>
  <rowItems count="14">
    <i>
      <x/>
    </i>
    <i>
      <x v="1"/>
    </i>
    <i>
      <x v="2"/>
    </i>
    <i>
      <x v="3"/>
    </i>
    <i>
      <x v="4"/>
    </i>
    <i>
      <x v="5"/>
    </i>
    <i>
      <x v="6"/>
    </i>
    <i>
      <x v="7"/>
    </i>
    <i>
      <x v="8"/>
    </i>
    <i>
      <x v="9"/>
    </i>
    <i>
      <x v="10"/>
    </i>
    <i>
      <x v="11"/>
    </i>
    <i>
      <x v="12"/>
    </i>
    <i t="grand">
      <x/>
    </i>
  </rowItems>
  <colFields count="1">
    <field x="-2"/>
  </colFields>
  <colItems count="4">
    <i>
      <x/>
    </i>
    <i i="1">
      <x v="1"/>
    </i>
    <i i="2">
      <x v="2"/>
    </i>
    <i i="3">
      <x v="3"/>
    </i>
  </colItems>
  <dataFields count="4">
    <dataField name="Count of INDIC_UNICEForNot" fld="6" subtotal="count" baseField="0" baseItem="0"/>
    <dataField name="Count of INDIC_Dis Sex" fld="10" subtotal="count" baseField="0" baseItem="0"/>
    <dataField name="Count of INDIC_Dis Age" fld="12" subtotal="count" baseField="0" baseItem="0"/>
    <dataField name="Sum of INDIC_Dis Urb/Rural"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82F9871-B902-4B42-B541-09798FA5AF9A}" name="PivotTable15"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E19" firstHeaderRow="0" firstDataRow="1" firstDataCol="1"/>
  <pivotFields count="17">
    <pivotField showAll="0"/>
    <pivotField showAll="0"/>
    <pivotField axis="axisRow" showAll="0">
      <items count="17">
        <item x="12"/>
        <item x="0"/>
        <item x="8"/>
        <item x="1"/>
        <item x="7"/>
        <item x="13"/>
        <item x="4"/>
        <item x="14"/>
        <item x="3"/>
        <item x="9"/>
        <item x="10"/>
        <item x="11"/>
        <item x="5"/>
        <item x="2"/>
        <item x="6"/>
        <item h="1" x="15"/>
        <item t="default"/>
      </items>
    </pivotField>
    <pivotField showAll="0"/>
    <pivotField showAll="0"/>
    <pivotField showAll="0"/>
    <pivotField dataField="1" showAll="0"/>
    <pivotField showAll="0"/>
    <pivotField showAll="0"/>
    <pivotField showAll="0"/>
    <pivotField dataField="1" showAll="0"/>
    <pivotField showAll="0"/>
    <pivotField dataField="1" showAll="0"/>
    <pivotField showAll="0"/>
    <pivotField dataField="1" showAll="0"/>
    <pivotField showAll="0"/>
    <pivotField showAll="0"/>
  </pivotFields>
  <rowFields count="1">
    <field x="2"/>
  </rowFields>
  <rowItems count="16">
    <i>
      <x/>
    </i>
    <i>
      <x v="1"/>
    </i>
    <i>
      <x v="2"/>
    </i>
    <i>
      <x v="3"/>
    </i>
    <i>
      <x v="4"/>
    </i>
    <i>
      <x v="5"/>
    </i>
    <i>
      <x v="6"/>
    </i>
    <i>
      <x v="7"/>
    </i>
    <i>
      <x v="8"/>
    </i>
    <i>
      <x v="9"/>
    </i>
    <i>
      <x v="10"/>
    </i>
    <i>
      <x v="11"/>
    </i>
    <i>
      <x v="12"/>
    </i>
    <i>
      <x v="13"/>
    </i>
    <i>
      <x v="14"/>
    </i>
    <i t="grand">
      <x/>
    </i>
  </rowItems>
  <colFields count="1">
    <field x="-2"/>
  </colFields>
  <colItems count="4">
    <i>
      <x/>
    </i>
    <i i="1">
      <x v="1"/>
    </i>
    <i i="2">
      <x v="2"/>
    </i>
    <i i="3">
      <x v="3"/>
    </i>
  </colItems>
  <dataFields count="4">
    <dataField name="Sum of INDIC_UNICEForNot" fld="6" baseField="0" baseItem="0"/>
    <dataField name="Sum of INDIC_Dis Sex" fld="10" baseField="0" baseItem="0"/>
    <dataField name="Sum of INDIC_Dis Age" fld="12" baseField="0" baseItem="0"/>
    <dataField name="Sum of INDIC_Dis Urb/Rural"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ivotTable" Target="../pivotTables/pivotTable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08D47-4F97-427E-BA31-FC45953DC199}">
  <sheetPr codeName="Sheet16">
    <tabColor rgb="FFFF0000"/>
    <pageSetUpPr autoPageBreaks="0"/>
  </sheetPr>
  <dimension ref="A1:Y77"/>
  <sheetViews>
    <sheetView showGridLines="0" tabSelected="1" topLeftCell="A8" zoomScale="124" zoomScaleNormal="124" zoomScaleSheetLayoutView="100" workbookViewId="0">
      <selection activeCell="M56" sqref="M56"/>
    </sheetView>
  </sheetViews>
  <sheetFormatPr defaultRowHeight="17.5"/>
  <cols>
    <col min="1" max="1" width="5" style="39" customWidth="1"/>
    <col min="2" max="2" width="6.83203125" style="39" customWidth="1"/>
    <col min="3" max="3" width="6.75" style="39" customWidth="1"/>
    <col min="4" max="4" width="8.58203125" style="39" customWidth="1"/>
    <col min="5" max="5" width="8.9140625" style="39" customWidth="1"/>
    <col min="6" max="6" width="6.83203125" style="39" customWidth="1"/>
    <col min="7" max="7" width="8" style="39" customWidth="1"/>
    <col min="8" max="8" width="6.6640625" style="39" customWidth="1"/>
    <col min="9" max="10" width="6.08203125" style="39" customWidth="1"/>
    <col min="11" max="11" width="10.5" style="39" customWidth="1"/>
    <col min="12" max="12" width="42.6640625" style="39" customWidth="1"/>
    <col min="13" max="13" width="18.58203125" style="39" customWidth="1"/>
    <col min="14" max="14" width="6.6640625" style="39" customWidth="1"/>
    <col min="15" max="16384" width="8.6640625" style="39"/>
  </cols>
  <sheetData>
    <row r="1" spans="2:25" ht="74" customHeight="1"/>
    <row r="2" spans="2:25" ht="67" customHeight="1">
      <c r="B2" s="217"/>
      <c r="C2" s="225" t="s">
        <v>951</v>
      </c>
      <c r="D2" s="225"/>
      <c r="E2" s="225"/>
      <c r="F2" s="225"/>
      <c r="G2" s="225"/>
      <c r="L2" s="207"/>
      <c r="M2" s="207"/>
      <c r="N2" s="207"/>
      <c r="O2" s="207"/>
      <c r="V2" s="42"/>
      <c r="W2" s="40"/>
      <c r="X2" s="40"/>
    </row>
    <row r="3" spans="2:25" ht="81.5" customHeight="1">
      <c r="B3" s="226" t="s">
        <v>940</v>
      </c>
      <c r="C3" s="226"/>
      <c r="D3" s="226"/>
      <c r="E3" s="226"/>
      <c r="F3" s="226"/>
      <c r="G3" s="226"/>
      <c r="H3" s="226"/>
      <c r="L3" s="206"/>
      <c r="M3" s="202"/>
      <c r="N3" s="202"/>
      <c r="O3" s="202"/>
      <c r="V3" s="202"/>
      <c r="W3" s="3"/>
      <c r="X3" s="3"/>
      <c r="Y3" s="201"/>
    </row>
    <row r="4" spans="2:25" ht="28.5" customHeight="1">
      <c r="B4" s="226"/>
      <c r="C4" s="226"/>
      <c r="D4" s="226"/>
      <c r="E4" s="226"/>
      <c r="F4" s="226"/>
      <c r="G4" s="226"/>
      <c r="H4" s="226"/>
      <c r="L4" s="206"/>
      <c r="M4" s="202"/>
      <c r="N4" s="202"/>
      <c r="O4" s="202"/>
      <c r="V4" s="202"/>
      <c r="W4" s="3"/>
      <c r="X4" s="3"/>
      <c r="Y4" s="201"/>
    </row>
    <row r="5" spans="2:25" ht="17.5" customHeight="1">
      <c r="B5" s="226"/>
      <c r="C5" s="226"/>
      <c r="D5" s="226"/>
      <c r="E5" s="226"/>
      <c r="F5" s="226"/>
      <c r="G5" s="226"/>
      <c r="H5" s="226"/>
      <c r="L5" s="206"/>
      <c r="M5" s="3"/>
      <c r="N5" s="3"/>
      <c r="O5" s="3"/>
      <c r="V5" s="3"/>
      <c r="W5" s="3"/>
      <c r="X5" s="3"/>
      <c r="Y5" s="201"/>
    </row>
    <row r="6" spans="2:25" ht="17.5" customHeight="1">
      <c r="B6" s="226"/>
      <c r="C6" s="226"/>
      <c r="D6" s="226"/>
      <c r="E6" s="226"/>
      <c r="F6" s="226"/>
      <c r="G6" s="226"/>
      <c r="H6" s="226"/>
      <c r="L6" s="3"/>
      <c r="M6" s="3"/>
      <c r="N6" s="3"/>
      <c r="O6" s="3"/>
      <c r="V6" s="3"/>
      <c r="W6" s="3"/>
      <c r="X6" s="3"/>
      <c r="Y6" s="201"/>
    </row>
    <row r="7" spans="2:25" ht="67" customHeight="1">
      <c r="B7" s="226"/>
      <c r="C7" s="226"/>
      <c r="D7" s="226"/>
      <c r="E7" s="226"/>
      <c r="F7" s="226"/>
      <c r="G7" s="226"/>
      <c r="H7" s="226"/>
      <c r="L7" s="203"/>
      <c r="M7" s="203"/>
      <c r="N7" s="204"/>
      <c r="O7" s="205"/>
      <c r="V7" s="205"/>
      <c r="W7" s="205"/>
      <c r="X7" s="205"/>
      <c r="Y7" s="205"/>
    </row>
    <row r="8" spans="2:25" ht="27.5" customHeight="1">
      <c r="B8" s="226"/>
      <c r="C8" s="226"/>
      <c r="D8" s="226"/>
      <c r="E8" s="226"/>
      <c r="F8" s="226"/>
      <c r="G8" s="226"/>
      <c r="H8" s="226"/>
      <c r="L8" s="208"/>
      <c r="M8" s="208"/>
      <c r="N8" s="205"/>
      <c r="O8" s="205"/>
      <c r="V8" s="205"/>
      <c r="W8" s="205"/>
      <c r="X8" s="205"/>
      <c r="Y8" s="205"/>
    </row>
    <row r="9" spans="2:25" ht="43" customHeight="1">
      <c r="B9" s="226"/>
      <c r="C9" s="226"/>
      <c r="D9" s="226"/>
      <c r="E9" s="226"/>
      <c r="F9" s="226"/>
      <c r="G9" s="226"/>
      <c r="H9" s="226"/>
      <c r="L9" s="208"/>
      <c r="M9" s="208"/>
      <c r="N9" s="205"/>
      <c r="O9" s="205"/>
      <c r="V9" s="205"/>
      <c r="W9" s="205"/>
      <c r="X9" s="205"/>
      <c r="Y9" s="205"/>
    </row>
    <row r="10" spans="2:25" ht="28.5" customHeight="1">
      <c r="B10" s="226"/>
      <c r="C10" s="226"/>
      <c r="D10" s="226"/>
      <c r="E10" s="226"/>
      <c r="F10" s="226"/>
      <c r="G10" s="226"/>
      <c r="H10" s="226"/>
      <c r="L10" s="208"/>
      <c r="M10" s="208"/>
      <c r="N10" s="205"/>
      <c r="O10" s="205"/>
      <c r="V10" s="205"/>
      <c r="W10" s="205"/>
      <c r="X10" s="205"/>
      <c r="Y10" s="205"/>
    </row>
    <row r="11" spans="2:25" ht="53" customHeight="1">
      <c r="B11" s="226"/>
      <c r="C11" s="226"/>
      <c r="D11" s="226"/>
      <c r="E11" s="226"/>
      <c r="F11" s="226"/>
      <c r="G11" s="226"/>
      <c r="H11" s="226"/>
      <c r="L11" s="203"/>
      <c r="M11" s="203"/>
      <c r="N11" s="204"/>
      <c r="O11" s="204"/>
      <c r="V11" s="204"/>
      <c r="W11" s="204"/>
      <c r="X11" s="204"/>
      <c r="Y11" s="204"/>
    </row>
    <row r="12" spans="2:25" ht="64.5" customHeight="1">
      <c r="B12" s="41"/>
      <c r="C12" s="41"/>
      <c r="D12" s="41"/>
      <c r="E12" s="41"/>
      <c r="F12" s="41"/>
      <c r="G12" s="41"/>
      <c r="L12" s="203"/>
      <c r="M12" s="203"/>
      <c r="N12" s="204"/>
      <c r="O12" s="204"/>
      <c r="V12" s="204"/>
      <c r="W12" s="204"/>
      <c r="X12" s="204"/>
      <c r="Y12" s="204"/>
    </row>
    <row r="13" spans="2:25" ht="56.5" customHeight="1">
      <c r="B13" s="41"/>
      <c r="C13" s="41"/>
      <c r="D13" s="41"/>
      <c r="E13" s="41"/>
      <c r="F13" s="41"/>
      <c r="G13" s="41"/>
      <c r="L13" s="203"/>
      <c r="M13" s="203"/>
      <c r="N13" s="204"/>
      <c r="O13" s="204"/>
      <c r="V13" s="204"/>
      <c r="W13" s="204"/>
      <c r="X13" s="204"/>
      <c r="Y13" s="204"/>
    </row>
    <row r="14" spans="2:25" ht="17.5" customHeight="1">
      <c r="B14" s="41"/>
      <c r="C14" s="41"/>
      <c r="D14" s="41"/>
      <c r="E14" s="41"/>
      <c r="F14" s="41"/>
      <c r="G14" s="41"/>
      <c r="H14" s="40"/>
      <c r="I14" s="40"/>
      <c r="J14" s="40"/>
      <c r="K14" s="40"/>
      <c r="L14" s="40"/>
      <c r="M14" s="40"/>
      <c r="N14" s="40"/>
      <c r="O14" s="40"/>
      <c r="V14" s="40"/>
      <c r="W14" s="40"/>
      <c r="X14" s="40"/>
    </row>
    <row r="15" spans="2:25" ht="17.5" customHeight="1">
      <c r="B15" s="41"/>
      <c r="C15" s="41"/>
      <c r="D15" s="41"/>
      <c r="E15" s="41"/>
      <c r="F15" s="41"/>
      <c r="G15" s="41"/>
      <c r="H15" s="40"/>
      <c r="I15" s="40"/>
      <c r="J15" s="40"/>
      <c r="K15" s="40"/>
      <c r="L15" s="40"/>
      <c r="M15" s="40"/>
      <c r="N15" s="40"/>
      <c r="O15" s="40"/>
      <c r="V15" s="40"/>
      <c r="W15" s="40"/>
      <c r="X15" s="40"/>
    </row>
    <row r="16" spans="2:25" ht="17.5" customHeight="1">
      <c r="B16" s="41"/>
      <c r="C16" s="41"/>
      <c r="D16" s="41"/>
      <c r="E16" s="41"/>
      <c r="F16" s="41"/>
      <c r="G16" s="41"/>
      <c r="H16" s="40"/>
      <c r="I16" s="40"/>
      <c r="J16" s="40"/>
      <c r="K16" s="40"/>
      <c r="L16" s="40"/>
      <c r="M16" s="40"/>
      <c r="N16" s="40"/>
      <c r="O16" s="40"/>
      <c r="V16" s="40"/>
      <c r="W16" s="40"/>
      <c r="X16" s="40"/>
    </row>
    <row r="17" spans="1:24" ht="17.5" customHeight="1">
      <c r="B17" s="41"/>
      <c r="C17" s="41"/>
      <c r="D17" s="41"/>
      <c r="E17" s="41"/>
      <c r="F17" s="41"/>
      <c r="G17" s="41"/>
      <c r="H17" s="40"/>
      <c r="I17" s="40"/>
      <c r="J17" s="40"/>
      <c r="K17" s="40"/>
      <c r="L17" s="40"/>
      <c r="M17" s="40"/>
      <c r="N17" s="40"/>
      <c r="O17" s="40"/>
      <c r="V17" s="40"/>
      <c r="W17" s="40"/>
      <c r="X17" s="40"/>
    </row>
    <row r="18" spans="1:24" ht="17.5" customHeight="1">
      <c r="B18" s="41"/>
      <c r="C18" s="41"/>
      <c r="D18" s="41"/>
      <c r="E18" s="41"/>
      <c r="F18" s="41"/>
      <c r="G18" s="41"/>
      <c r="H18" s="40"/>
      <c r="I18" s="40"/>
      <c r="J18" s="40"/>
      <c r="K18" s="40"/>
      <c r="L18" s="40"/>
      <c r="M18" s="40"/>
      <c r="N18" s="40"/>
      <c r="O18" s="40"/>
      <c r="V18" s="40"/>
      <c r="W18" s="40"/>
      <c r="X18" s="40"/>
    </row>
    <row r="19" spans="1:24" ht="17.5" customHeight="1">
      <c r="B19" s="41"/>
      <c r="C19" s="41"/>
      <c r="D19" s="41"/>
      <c r="E19" s="41"/>
      <c r="F19" s="41"/>
      <c r="G19" s="41"/>
      <c r="H19" s="40"/>
      <c r="I19" s="40"/>
      <c r="J19" s="40"/>
      <c r="K19" s="40"/>
      <c r="L19" s="40"/>
      <c r="M19" s="40"/>
      <c r="N19" s="40"/>
      <c r="O19" s="40"/>
      <c r="V19" s="40"/>
      <c r="W19" s="40"/>
      <c r="X19" s="40"/>
    </row>
    <row r="20" spans="1:24" ht="17.5" customHeight="1">
      <c r="B20" s="41"/>
      <c r="C20" s="41"/>
      <c r="D20" s="41"/>
      <c r="E20" s="41"/>
      <c r="F20" s="41"/>
      <c r="G20" s="41"/>
      <c r="H20" s="40"/>
      <c r="I20" s="40"/>
      <c r="J20" s="40"/>
      <c r="K20" s="40"/>
      <c r="L20" s="40"/>
      <c r="M20" s="40"/>
      <c r="N20" s="40"/>
      <c r="O20" s="40"/>
      <c r="V20" s="40"/>
      <c r="W20" s="40"/>
      <c r="X20" s="40"/>
    </row>
    <row r="21" spans="1:24" ht="17.5" customHeight="1">
      <c r="A21" s="231" t="s">
        <v>950</v>
      </c>
      <c r="B21" s="231"/>
      <c r="C21" s="41"/>
      <c r="D21" s="41"/>
      <c r="E21" s="41"/>
      <c r="F21" s="41"/>
      <c r="G21" s="41"/>
      <c r="H21" s="40"/>
      <c r="I21" s="40"/>
      <c r="J21" s="40"/>
      <c r="K21" s="40"/>
      <c r="L21" s="40"/>
      <c r="M21" s="40"/>
      <c r="N21" s="40"/>
      <c r="O21" s="40"/>
      <c r="V21" s="40"/>
      <c r="W21" s="40"/>
      <c r="X21" s="40"/>
    </row>
    <row r="22" spans="1:24" ht="17.5" customHeight="1">
      <c r="A22" s="231"/>
      <c r="B22" s="231"/>
      <c r="C22" s="40"/>
      <c r="D22" s="40"/>
      <c r="E22" s="40"/>
      <c r="F22" s="40"/>
      <c r="G22" s="40"/>
      <c r="H22" s="40"/>
      <c r="I22" s="40"/>
      <c r="J22" s="40"/>
      <c r="K22" s="40"/>
      <c r="L22" s="40"/>
      <c r="M22" s="40"/>
      <c r="N22" s="40"/>
      <c r="O22" s="40"/>
      <c r="V22" s="40"/>
      <c r="W22" s="40"/>
      <c r="X22" s="40"/>
    </row>
    <row r="23" spans="1:24" ht="17.5" customHeight="1">
      <c r="A23" s="227" t="s">
        <v>948</v>
      </c>
      <c r="B23" s="209" t="s">
        <v>0</v>
      </c>
      <c r="C23" s="210" t="s">
        <v>1</v>
      </c>
      <c r="D23" s="210" t="s">
        <v>694</v>
      </c>
      <c r="E23" s="210" t="s">
        <v>2</v>
      </c>
      <c r="F23" s="210" t="s">
        <v>3</v>
      </c>
      <c r="G23" s="210" t="s">
        <v>4</v>
      </c>
      <c r="H23" s="210" t="s">
        <v>5</v>
      </c>
      <c r="I23" s="210" t="s">
        <v>6</v>
      </c>
      <c r="J23" s="210" t="s">
        <v>7</v>
      </c>
      <c r="K23" s="211" t="s">
        <v>9</v>
      </c>
      <c r="L23" s="40"/>
      <c r="M23" s="40"/>
      <c r="N23" s="40"/>
      <c r="O23" s="40"/>
      <c r="V23" s="40"/>
      <c r="W23" s="40"/>
      <c r="X23" s="40"/>
    </row>
    <row r="24" spans="1:24" ht="17.5" customHeight="1">
      <c r="A24" s="228"/>
      <c r="B24" s="229" t="s">
        <v>696</v>
      </c>
      <c r="C24" s="229"/>
      <c r="D24" s="229"/>
      <c r="E24" s="229"/>
      <c r="F24" s="229"/>
      <c r="G24" s="229"/>
      <c r="H24" s="229" t="s">
        <v>692</v>
      </c>
      <c r="I24" s="229"/>
      <c r="J24" s="229"/>
      <c r="K24" s="229" t="s">
        <v>673</v>
      </c>
      <c r="L24" s="40"/>
      <c r="M24" s="40"/>
      <c r="N24" s="40"/>
      <c r="O24" s="40"/>
      <c r="V24" s="40"/>
      <c r="W24" s="40"/>
      <c r="X24" s="40"/>
    </row>
    <row r="25" spans="1:24" ht="17.5" customHeight="1">
      <c r="A25" s="228"/>
      <c r="B25" s="230"/>
      <c r="C25" s="230"/>
      <c r="D25" s="230"/>
      <c r="E25" s="230"/>
      <c r="F25" s="230"/>
      <c r="G25" s="230"/>
      <c r="H25" s="230"/>
      <c r="I25" s="230"/>
      <c r="J25" s="230"/>
      <c r="K25" s="230"/>
      <c r="L25" s="40"/>
      <c r="M25" s="40"/>
      <c r="N25" s="40"/>
      <c r="O25" s="40"/>
      <c r="V25" s="40"/>
      <c r="W25" s="40"/>
      <c r="X25" s="40"/>
    </row>
    <row r="26" spans="1:24" ht="17.5" customHeight="1">
      <c r="A26" s="228"/>
      <c r="B26" s="230"/>
      <c r="C26" s="230"/>
      <c r="D26" s="230"/>
      <c r="E26" s="230"/>
      <c r="F26" s="230"/>
      <c r="G26" s="230"/>
      <c r="H26" s="230"/>
      <c r="I26" s="230"/>
      <c r="J26" s="230"/>
      <c r="K26" s="230"/>
      <c r="L26" s="40"/>
      <c r="M26" s="40"/>
      <c r="N26" s="40"/>
      <c r="O26" s="40"/>
      <c r="V26" s="40"/>
      <c r="W26" s="40"/>
      <c r="X26" s="40"/>
    </row>
    <row r="27" spans="1:24" ht="17.5" customHeight="1">
      <c r="A27" s="228"/>
      <c r="B27" s="230"/>
      <c r="C27" s="230"/>
      <c r="D27" s="230"/>
      <c r="E27" s="230"/>
      <c r="F27" s="230"/>
      <c r="G27" s="230"/>
      <c r="H27" s="230"/>
      <c r="I27" s="230"/>
      <c r="J27" s="230"/>
      <c r="K27" s="230"/>
      <c r="L27" s="40"/>
      <c r="M27" s="40"/>
      <c r="N27" s="40"/>
      <c r="O27" s="40"/>
      <c r="V27" s="40"/>
      <c r="W27" s="40"/>
      <c r="X27" s="40"/>
    </row>
    <row r="28" spans="1:24" ht="17.5" customHeight="1">
      <c r="B28" s="230"/>
      <c r="C28" s="230"/>
      <c r="D28" s="230"/>
      <c r="E28" s="230"/>
      <c r="F28" s="230"/>
      <c r="G28" s="230"/>
      <c r="H28" s="230"/>
      <c r="I28" s="230"/>
      <c r="J28" s="230"/>
      <c r="K28" s="230"/>
      <c r="L28" s="40"/>
      <c r="M28" s="40"/>
      <c r="N28" s="40"/>
      <c r="O28" s="40"/>
      <c r="V28" s="40"/>
      <c r="W28" s="40"/>
      <c r="X28" s="40"/>
    </row>
    <row r="29" spans="1:24" ht="17.5" customHeight="1">
      <c r="B29" s="230"/>
      <c r="C29" s="230"/>
      <c r="D29" s="230"/>
      <c r="E29" s="230"/>
      <c r="F29" s="230"/>
      <c r="G29" s="230"/>
      <c r="H29" s="230"/>
      <c r="I29" s="230"/>
      <c r="J29" s="230"/>
      <c r="K29" s="230"/>
      <c r="L29" s="40"/>
      <c r="M29" s="40"/>
      <c r="N29" s="40"/>
      <c r="O29" s="40"/>
      <c r="V29" s="40"/>
      <c r="W29" s="40"/>
      <c r="X29" s="40"/>
    </row>
    <row r="30" spans="1:24" ht="17.5" customHeight="1">
      <c r="B30" s="41"/>
      <c r="C30" s="41"/>
      <c r="D30" s="41"/>
      <c r="E30" s="41"/>
      <c r="F30" s="41"/>
      <c r="G30" s="41"/>
      <c r="H30" s="40"/>
      <c r="I30" s="40"/>
      <c r="J30" s="40"/>
      <c r="K30" s="40"/>
      <c r="L30" s="40"/>
      <c r="M30" s="40"/>
      <c r="N30" s="40"/>
      <c r="O30" s="40"/>
      <c r="V30" s="40"/>
      <c r="W30" s="40"/>
      <c r="X30" s="40"/>
    </row>
    <row r="31" spans="1:24" ht="17.5" customHeight="1">
      <c r="B31" s="41"/>
      <c r="C31" s="41"/>
      <c r="D31" s="41"/>
      <c r="E31" s="41"/>
      <c r="F31" s="41"/>
      <c r="G31" s="41"/>
      <c r="H31" s="40"/>
      <c r="I31" s="40"/>
      <c r="J31" s="40"/>
      <c r="K31" s="40"/>
      <c r="L31" s="40"/>
      <c r="M31" s="40"/>
      <c r="N31" s="40"/>
      <c r="O31" s="40"/>
      <c r="V31" s="40"/>
      <c r="W31" s="40"/>
      <c r="X31" s="40"/>
    </row>
    <row r="32" spans="1:24" ht="17.5" customHeight="1">
      <c r="C32" s="216"/>
      <c r="D32" s="216"/>
      <c r="E32" s="235" t="s">
        <v>952</v>
      </c>
      <c r="F32" s="235"/>
      <c r="G32" s="235"/>
      <c r="H32" s="40"/>
      <c r="I32" s="40"/>
      <c r="J32" s="40"/>
      <c r="K32" s="40"/>
      <c r="L32" s="40"/>
      <c r="M32" s="40"/>
      <c r="N32" s="40"/>
      <c r="O32" s="40"/>
      <c r="V32" s="40"/>
      <c r="W32" s="40"/>
      <c r="X32" s="40"/>
    </row>
    <row r="33" spans="1:24" ht="17.5" customHeight="1">
      <c r="A33" s="201"/>
      <c r="B33" s="216"/>
      <c r="C33" s="216"/>
      <c r="D33" s="216"/>
      <c r="E33" s="235"/>
      <c r="F33" s="235"/>
      <c r="G33" s="235"/>
      <c r="H33" s="40"/>
      <c r="I33" s="40"/>
      <c r="J33" s="40"/>
      <c r="K33" s="40"/>
      <c r="L33" s="40"/>
      <c r="M33" s="40"/>
      <c r="N33" s="40"/>
      <c r="O33" s="40"/>
      <c r="V33" s="40"/>
      <c r="W33" s="40"/>
      <c r="X33" s="40"/>
    </row>
    <row r="34" spans="1:24" ht="17.5" customHeight="1">
      <c r="A34" s="233" t="s">
        <v>949</v>
      </c>
      <c r="B34" s="233"/>
      <c r="C34" s="202"/>
      <c r="D34" s="202"/>
      <c r="E34" s="202"/>
      <c r="F34" s="202"/>
      <c r="G34" s="41"/>
      <c r="H34" s="40"/>
      <c r="I34" s="40"/>
      <c r="J34" s="40"/>
      <c r="K34" s="40"/>
      <c r="L34" s="40"/>
      <c r="M34" s="40"/>
      <c r="N34" s="40"/>
      <c r="O34" s="40"/>
      <c r="V34" s="40"/>
      <c r="W34" s="40"/>
      <c r="X34" s="40"/>
    </row>
    <row r="35" spans="1:24" ht="17.5" customHeight="1">
      <c r="A35" s="233"/>
      <c r="B35" s="233"/>
      <c r="D35" s="202"/>
      <c r="E35" s="220" t="s">
        <v>946</v>
      </c>
      <c r="F35" s="220"/>
      <c r="G35" s="220"/>
      <c r="H35" s="220"/>
      <c r="I35" s="220"/>
      <c r="J35" s="40"/>
      <c r="K35" s="40"/>
      <c r="L35" s="40"/>
      <c r="M35" s="40"/>
      <c r="N35" s="40"/>
      <c r="O35" s="40"/>
      <c r="V35" s="40"/>
      <c r="W35" s="40"/>
      <c r="X35" s="40"/>
    </row>
    <row r="36" spans="1:24" ht="17.5" customHeight="1">
      <c r="A36" s="233"/>
      <c r="B36" s="233"/>
      <c r="E36" s="220"/>
      <c r="F36" s="220"/>
      <c r="G36" s="220"/>
      <c r="H36" s="220"/>
      <c r="I36" s="220"/>
      <c r="J36" s="40"/>
      <c r="K36" s="40"/>
      <c r="L36" s="40"/>
      <c r="M36" s="40"/>
      <c r="N36" s="40"/>
      <c r="O36" s="40"/>
      <c r="V36" s="40"/>
      <c r="W36" s="40"/>
      <c r="X36" s="40"/>
    </row>
    <row r="37" spans="1:24" ht="37" customHeight="1">
      <c r="A37" s="234"/>
      <c r="B37" s="234"/>
      <c r="D37" s="202"/>
      <c r="E37" s="220"/>
      <c r="F37" s="220"/>
      <c r="G37" s="220"/>
      <c r="H37" s="220"/>
      <c r="I37" s="220"/>
      <c r="J37" s="40"/>
      <c r="K37" s="40"/>
      <c r="L37" s="40"/>
      <c r="M37" s="40"/>
      <c r="N37" s="40"/>
      <c r="O37" s="40"/>
      <c r="V37" s="40"/>
      <c r="W37" s="40"/>
      <c r="X37" s="40"/>
    </row>
    <row r="38" spans="1:24" ht="28" customHeight="1">
      <c r="A38" s="222" t="s">
        <v>694</v>
      </c>
      <c r="B38" s="222"/>
      <c r="C38" s="232" t="s">
        <v>567</v>
      </c>
      <c r="D38" s="232"/>
      <c r="E38" s="218" t="s">
        <v>945</v>
      </c>
      <c r="F38" s="218"/>
      <c r="G38" s="218"/>
      <c r="H38" s="218"/>
      <c r="I38" s="218"/>
      <c r="J38" s="40"/>
      <c r="K38" s="40"/>
      <c r="L38" s="40"/>
      <c r="M38" s="40"/>
      <c r="N38" s="40"/>
      <c r="O38" s="40"/>
      <c r="V38" s="40"/>
      <c r="W38" s="40"/>
      <c r="X38" s="40"/>
    </row>
    <row r="39" spans="1:24" ht="25" customHeight="1">
      <c r="A39" s="223" t="s">
        <v>713</v>
      </c>
      <c r="B39" s="223"/>
      <c r="C39" s="221">
        <v>12</v>
      </c>
      <c r="D39" s="221"/>
      <c r="E39" s="221" t="s">
        <v>941</v>
      </c>
      <c r="F39" s="221"/>
      <c r="G39" s="221"/>
      <c r="H39" s="221"/>
      <c r="I39" s="221"/>
      <c r="J39" s="40"/>
      <c r="K39" s="40"/>
      <c r="L39" s="40"/>
      <c r="M39" s="40"/>
      <c r="N39" s="40"/>
      <c r="O39" s="40"/>
      <c r="V39" s="40"/>
      <c r="W39" s="40"/>
      <c r="X39" s="40"/>
    </row>
    <row r="40" spans="1:24" ht="26" customHeight="1">
      <c r="A40" s="223" t="s">
        <v>701</v>
      </c>
      <c r="B40" s="223"/>
      <c r="C40" s="221">
        <v>6</v>
      </c>
      <c r="D40" s="221"/>
      <c r="E40" s="221" t="s">
        <v>942</v>
      </c>
      <c r="F40" s="221"/>
      <c r="G40" s="221"/>
      <c r="H40" s="221"/>
      <c r="I40" s="221"/>
      <c r="J40" s="40"/>
      <c r="K40" s="40"/>
      <c r="L40" s="40"/>
      <c r="M40" s="40"/>
      <c r="N40" s="40"/>
      <c r="O40" s="40"/>
      <c r="V40" s="40"/>
      <c r="W40" s="40"/>
      <c r="X40" s="40"/>
    </row>
    <row r="41" spans="1:24" ht="24.5" customHeight="1">
      <c r="A41" s="223" t="s">
        <v>702</v>
      </c>
      <c r="B41" s="223"/>
      <c r="C41" s="221">
        <v>7</v>
      </c>
      <c r="D41" s="221"/>
      <c r="E41" s="221" t="s">
        <v>943</v>
      </c>
      <c r="F41" s="221"/>
      <c r="G41" s="221"/>
      <c r="H41" s="221"/>
      <c r="I41" s="221"/>
      <c r="J41" s="40"/>
      <c r="K41" s="40"/>
      <c r="L41" s="40"/>
      <c r="M41" s="40"/>
      <c r="N41" s="40"/>
      <c r="O41" s="40"/>
      <c r="V41" s="40"/>
      <c r="W41" s="40"/>
      <c r="X41" s="40"/>
    </row>
    <row r="42" spans="1:24" ht="26" customHeight="1">
      <c r="A42" s="224" t="s">
        <v>703</v>
      </c>
      <c r="B42" s="224"/>
      <c r="C42" s="218">
        <v>1</v>
      </c>
      <c r="D42" s="218"/>
      <c r="E42" s="218" t="s">
        <v>944</v>
      </c>
      <c r="F42" s="218"/>
      <c r="G42" s="218"/>
      <c r="H42" s="218"/>
      <c r="I42" s="218"/>
      <c r="J42" s="40"/>
      <c r="K42" s="40"/>
      <c r="L42" s="40"/>
      <c r="M42" s="40"/>
      <c r="N42" s="40"/>
      <c r="O42" s="40"/>
      <c r="V42" s="40"/>
      <c r="W42" s="40"/>
      <c r="X42" s="40"/>
    </row>
    <row r="43" spans="1:24" ht="28" customHeight="1">
      <c r="A43" s="223" t="s">
        <v>726</v>
      </c>
      <c r="B43" s="223"/>
      <c r="C43" s="219">
        <v>3</v>
      </c>
      <c r="D43" s="219"/>
      <c r="E43" s="218"/>
      <c r="F43" s="218"/>
      <c r="G43" s="218"/>
      <c r="H43" s="218"/>
      <c r="I43" s="218"/>
      <c r="J43" s="40"/>
      <c r="K43" s="40"/>
      <c r="L43" s="40"/>
      <c r="M43" s="40"/>
      <c r="N43" s="40"/>
      <c r="O43" s="40"/>
      <c r="V43" s="40"/>
      <c r="W43" s="40"/>
      <c r="X43" s="40"/>
    </row>
    <row r="44" spans="1:24" ht="26" customHeight="1">
      <c r="A44" s="223" t="s">
        <v>879</v>
      </c>
      <c r="B44" s="223"/>
      <c r="C44" s="219">
        <v>1</v>
      </c>
      <c r="D44" s="219"/>
      <c r="E44" s="218"/>
      <c r="F44" s="218"/>
      <c r="G44" s="218"/>
      <c r="H44" s="218"/>
      <c r="I44" s="218"/>
      <c r="J44" s="40"/>
      <c r="K44" s="40"/>
      <c r="L44" s="40"/>
      <c r="M44" s="40"/>
      <c r="N44" s="40"/>
      <c r="O44" s="40"/>
      <c r="V44" s="40"/>
      <c r="W44" s="40"/>
      <c r="X44" s="40"/>
    </row>
    <row r="45" spans="1:24" ht="17.5" customHeight="1">
      <c r="B45" s="41"/>
      <c r="C45" s="41"/>
      <c r="E45" s="204"/>
      <c r="G45" s="204"/>
      <c r="H45" s="204"/>
      <c r="I45" s="204"/>
      <c r="J45" s="40"/>
      <c r="K45" s="40"/>
      <c r="L45" s="40"/>
      <c r="M45" s="40"/>
      <c r="N45" s="40"/>
      <c r="O45" s="40"/>
      <c r="V45" s="40"/>
      <c r="W45" s="40"/>
      <c r="X45" s="40"/>
    </row>
    <row r="46" spans="1:24" ht="17.5" customHeight="1">
      <c r="B46" s="41"/>
      <c r="C46" s="41"/>
      <c r="D46" s="41"/>
      <c r="E46" s="41"/>
      <c r="F46" s="41"/>
      <c r="G46" s="41"/>
      <c r="H46" s="40"/>
      <c r="I46" s="40"/>
      <c r="J46" s="40"/>
      <c r="K46" s="40"/>
      <c r="L46" s="40"/>
      <c r="M46" s="40"/>
      <c r="N46" s="40"/>
      <c r="O46" s="40"/>
      <c r="V46" s="40"/>
      <c r="W46" s="40"/>
      <c r="X46" s="40"/>
    </row>
    <row r="47" spans="1:24" ht="17.5" customHeight="1">
      <c r="B47" s="41"/>
      <c r="C47" s="41"/>
      <c r="D47" s="41"/>
      <c r="E47" s="41"/>
      <c r="F47" s="41"/>
      <c r="G47" s="41"/>
      <c r="H47" s="40"/>
      <c r="I47" s="40"/>
      <c r="J47" s="40"/>
      <c r="K47" s="40"/>
      <c r="L47" s="40"/>
      <c r="M47" s="40"/>
      <c r="N47" s="40"/>
      <c r="O47" s="40"/>
      <c r="V47" s="40"/>
      <c r="W47" s="40"/>
      <c r="X47" s="40"/>
    </row>
    <row r="48" spans="1:24" ht="17.5" customHeight="1">
      <c r="B48" s="41"/>
      <c r="C48" s="41"/>
      <c r="D48" s="41"/>
      <c r="E48" s="41"/>
      <c r="F48" s="41"/>
      <c r="G48" s="41"/>
      <c r="H48" s="40"/>
      <c r="I48" s="40"/>
      <c r="J48" s="40"/>
      <c r="K48" s="40"/>
      <c r="L48" s="40"/>
      <c r="M48" s="40"/>
      <c r="N48" s="40"/>
      <c r="O48" s="40"/>
      <c r="V48" s="40"/>
      <c r="W48" s="40"/>
      <c r="X48" s="40"/>
    </row>
    <row r="49" spans="1:24" ht="17.5" customHeight="1">
      <c r="B49" s="41"/>
      <c r="C49" s="41"/>
      <c r="D49" s="41"/>
      <c r="E49" s="41"/>
      <c r="F49" s="41"/>
      <c r="G49" s="41"/>
      <c r="H49" s="40"/>
      <c r="I49" s="40"/>
      <c r="J49" s="40"/>
      <c r="K49" s="40"/>
      <c r="L49" s="40"/>
      <c r="M49" s="40"/>
      <c r="N49" s="40"/>
      <c r="O49" s="40"/>
      <c r="V49" s="40"/>
      <c r="W49" s="40"/>
      <c r="X49" s="40"/>
    </row>
    <row r="50" spans="1:24" ht="17.5" customHeight="1">
      <c r="B50" s="41"/>
      <c r="C50" s="41"/>
      <c r="D50" s="41"/>
      <c r="E50" s="41"/>
      <c r="F50" s="41"/>
      <c r="G50" s="41"/>
      <c r="H50" s="40"/>
      <c r="I50" s="40"/>
      <c r="J50" s="40"/>
      <c r="K50" s="40"/>
      <c r="L50" s="40"/>
      <c r="M50" s="40"/>
      <c r="N50" s="40"/>
      <c r="O50" s="40"/>
      <c r="V50" s="40"/>
      <c r="W50" s="40"/>
      <c r="X50" s="40"/>
    </row>
    <row r="51" spans="1:24" ht="17.5" customHeight="1">
      <c r="B51" s="41"/>
      <c r="C51" s="41"/>
      <c r="D51" s="41"/>
      <c r="E51" s="41"/>
      <c r="F51" s="41"/>
      <c r="G51" s="41"/>
      <c r="H51" s="40"/>
      <c r="I51" s="40"/>
      <c r="J51" s="40"/>
      <c r="K51" s="40"/>
      <c r="L51" s="40"/>
      <c r="M51" s="40"/>
      <c r="N51" s="40"/>
      <c r="O51" s="40"/>
      <c r="V51" s="40"/>
      <c r="W51" s="40"/>
      <c r="X51" s="40"/>
    </row>
    <row r="52" spans="1:24" ht="17.5" customHeight="1">
      <c r="B52" s="41"/>
      <c r="C52" s="41"/>
      <c r="D52" s="41"/>
      <c r="E52" s="41"/>
      <c r="F52" s="41"/>
      <c r="G52" s="41"/>
      <c r="H52" s="40"/>
      <c r="I52" s="40"/>
      <c r="J52" s="40"/>
      <c r="K52" s="40"/>
      <c r="L52" s="40"/>
      <c r="M52" s="40"/>
      <c r="N52" s="40"/>
      <c r="O52" s="40"/>
      <c r="V52" s="40"/>
      <c r="W52" s="40"/>
      <c r="X52" s="40"/>
    </row>
    <row r="53" spans="1:24" ht="17.5" customHeight="1">
      <c r="B53" s="41"/>
      <c r="C53" s="41"/>
      <c r="D53" s="41"/>
      <c r="E53" s="41"/>
      <c r="F53" s="41"/>
      <c r="G53" s="41"/>
      <c r="H53" s="40"/>
      <c r="I53" s="40"/>
      <c r="J53" s="40"/>
      <c r="K53" s="40"/>
      <c r="L53" s="40"/>
      <c r="M53" s="40"/>
      <c r="N53" s="40"/>
      <c r="O53" s="40"/>
      <c r="V53" s="40"/>
      <c r="W53" s="40"/>
      <c r="X53" s="40"/>
    </row>
    <row r="54" spans="1:24" ht="17.5" customHeight="1">
      <c r="B54" s="41"/>
      <c r="C54" s="41"/>
      <c r="D54" s="41"/>
      <c r="E54" s="41"/>
      <c r="F54" s="41"/>
      <c r="G54" s="41"/>
      <c r="H54" s="40"/>
      <c r="I54" s="40"/>
      <c r="J54" s="40"/>
      <c r="K54" s="40"/>
      <c r="L54" s="40"/>
      <c r="M54" s="40"/>
      <c r="N54" s="40"/>
      <c r="O54" s="40"/>
      <c r="V54" s="40"/>
      <c r="W54" s="40"/>
      <c r="X54" s="40"/>
    </row>
    <row r="55" spans="1:24" ht="17.5" customHeight="1">
      <c r="B55" s="41"/>
      <c r="C55" s="41"/>
      <c r="D55" s="41"/>
      <c r="E55" s="41"/>
      <c r="F55" s="41"/>
      <c r="G55" s="41"/>
      <c r="H55" s="40"/>
      <c r="I55" s="40"/>
      <c r="J55" s="40"/>
      <c r="K55" s="40"/>
      <c r="L55" s="40"/>
      <c r="M55" s="40"/>
      <c r="N55" s="40"/>
      <c r="O55" s="40"/>
      <c r="V55" s="40"/>
      <c r="W55" s="40"/>
      <c r="X55" s="40"/>
    </row>
    <row r="56" spans="1:24" ht="17.5" customHeight="1">
      <c r="B56" s="41"/>
      <c r="C56" s="41"/>
      <c r="D56" s="41"/>
      <c r="E56" s="41"/>
      <c r="F56" s="41"/>
      <c r="G56" s="41"/>
      <c r="H56" s="40"/>
      <c r="I56" s="40"/>
      <c r="J56" s="40"/>
      <c r="K56" s="40"/>
      <c r="L56" s="40"/>
      <c r="M56" s="40"/>
      <c r="N56" s="40"/>
      <c r="O56" s="40"/>
      <c r="V56" s="40"/>
      <c r="W56" s="40"/>
      <c r="X56" s="40"/>
    </row>
    <row r="57" spans="1:24" ht="17.5" customHeight="1">
      <c r="B57" s="41"/>
      <c r="C57" s="41"/>
      <c r="D57" s="41"/>
      <c r="E57" s="41"/>
      <c r="F57" s="41"/>
      <c r="G57" s="41"/>
      <c r="H57" s="40"/>
      <c r="I57" s="40"/>
      <c r="J57" s="40"/>
      <c r="K57" s="40"/>
      <c r="L57" s="40"/>
      <c r="M57" s="40"/>
      <c r="N57" s="40"/>
      <c r="O57" s="40"/>
      <c r="V57" s="40"/>
      <c r="W57" s="40"/>
      <c r="X57" s="40"/>
    </row>
    <row r="58" spans="1:24">
      <c r="B58" s="40"/>
      <c r="C58" s="40"/>
      <c r="D58" s="40"/>
      <c r="E58" s="40"/>
      <c r="F58" s="40"/>
      <c r="G58" s="40"/>
      <c r="H58" s="40"/>
      <c r="I58" s="40"/>
      <c r="J58" s="40"/>
      <c r="K58" s="40"/>
      <c r="L58" s="40"/>
      <c r="M58" s="40"/>
      <c r="N58" s="40"/>
      <c r="O58" s="40"/>
      <c r="P58" s="40"/>
      <c r="Q58" s="40"/>
    </row>
    <row r="59" spans="1:24" ht="31" customHeight="1">
      <c r="A59" s="238" t="s">
        <v>947</v>
      </c>
      <c r="B59" s="212" t="s">
        <v>847</v>
      </c>
      <c r="C59" s="239" t="s">
        <v>2</v>
      </c>
      <c r="D59" s="236" t="s">
        <v>846</v>
      </c>
      <c r="E59" s="237"/>
      <c r="F59" s="236" t="s">
        <v>845</v>
      </c>
      <c r="G59" s="237"/>
      <c r="H59" s="236" t="s">
        <v>844</v>
      </c>
      <c r="I59" s="237"/>
      <c r="J59" s="212" t="s">
        <v>843</v>
      </c>
      <c r="K59" s="213" t="s">
        <v>842</v>
      </c>
      <c r="L59" s="40"/>
      <c r="M59" s="40"/>
      <c r="N59" s="40"/>
      <c r="O59" s="40"/>
      <c r="P59" s="40"/>
      <c r="Q59" s="40"/>
    </row>
    <row r="60" spans="1:24" ht="18.5" customHeight="1">
      <c r="A60" s="238"/>
      <c r="B60" s="214"/>
      <c r="C60" s="240"/>
      <c r="D60" s="212" t="s">
        <v>0</v>
      </c>
      <c r="E60" s="212" t="s">
        <v>841</v>
      </c>
      <c r="F60" s="212" t="s">
        <v>0</v>
      </c>
      <c r="G60" s="212" t="s">
        <v>841</v>
      </c>
      <c r="H60" s="212" t="s">
        <v>0</v>
      </c>
      <c r="I60" s="212" t="s">
        <v>841</v>
      </c>
      <c r="J60" s="214"/>
      <c r="K60" s="215"/>
      <c r="L60" s="40"/>
      <c r="M60" s="40"/>
      <c r="N60" s="40"/>
      <c r="O60" s="40"/>
      <c r="P60" s="40"/>
      <c r="Q60" s="40"/>
    </row>
    <row r="61" spans="1:24" ht="14" customHeight="1">
      <c r="A61" s="238"/>
      <c r="B61" s="221" t="s">
        <v>939</v>
      </c>
      <c r="C61" s="221"/>
      <c r="D61" s="221"/>
      <c r="E61" s="221"/>
      <c r="F61" s="221"/>
      <c r="G61" s="221"/>
      <c r="H61" s="221"/>
      <c r="I61" s="221"/>
      <c r="J61" s="221"/>
      <c r="K61" s="221"/>
      <c r="L61" s="40"/>
      <c r="M61" s="40"/>
      <c r="N61" s="40"/>
      <c r="O61" s="40"/>
      <c r="P61" s="40"/>
      <c r="Q61" s="40"/>
    </row>
    <row r="62" spans="1:24">
      <c r="A62" s="238"/>
      <c r="B62" s="221"/>
      <c r="C62" s="221"/>
      <c r="D62" s="221"/>
      <c r="E62" s="221"/>
      <c r="F62" s="221"/>
      <c r="G62" s="221"/>
      <c r="H62" s="221"/>
      <c r="I62" s="221"/>
      <c r="J62" s="221"/>
      <c r="K62" s="221"/>
      <c r="L62" s="40"/>
      <c r="M62" s="40"/>
      <c r="N62" s="40"/>
      <c r="O62" s="40"/>
      <c r="P62" s="40"/>
      <c r="Q62" s="40"/>
    </row>
    <row r="63" spans="1:24">
      <c r="A63" s="238"/>
      <c r="B63" s="221"/>
      <c r="C63" s="221"/>
      <c r="D63" s="221"/>
      <c r="E63" s="221"/>
      <c r="F63" s="221"/>
      <c r="G63" s="221"/>
      <c r="H63" s="221"/>
      <c r="I63" s="221"/>
      <c r="J63" s="221"/>
      <c r="K63" s="221"/>
      <c r="L63" s="40"/>
      <c r="M63" s="40"/>
      <c r="N63" s="40"/>
      <c r="O63" s="40"/>
      <c r="P63" s="40"/>
      <c r="Q63" s="40"/>
    </row>
    <row r="64" spans="1:24">
      <c r="A64" s="238"/>
      <c r="B64" s="221"/>
      <c r="C64" s="221"/>
      <c r="D64" s="221"/>
      <c r="E64" s="221"/>
      <c r="F64" s="221"/>
      <c r="G64" s="221"/>
      <c r="H64" s="221"/>
      <c r="I64" s="221"/>
      <c r="J64" s="221"/>
      <c r="K64" s="221"/>
      <c r="L64" s="40"/>
      <c r="M64" s="40"/>
      <c r="N64" s="40"/>
      <c r="O64" s="40"/>
      <c r="P64" s="40"/>
      <c r="Q64" s="40"/>
    </row>
    <row r="65" spans="1:17">
      <c r="A65" s="238"/>
      <c r="B65" s="221"/>
      <c r="C65" s="221"/>
      <c r="D65" s="221"/>
      <c r="E65" s="221"/>
      <c r="F65" s="221"/>
      <c r="G65" s="221"/>
      <c r="H65" s="221"/>
      <c r="I65" s="221"/>
      <c r="J65" s="221"/>
      <c r="K65" s="221"/>
      <c r="L65" s="40"/>
      <c r="M65" s="40"/>
      <c r="N65" s="40"/>
      <c r="O65" s="40"/>
      <c r="P65" s="40"/>
      <c r="Q65" s="40"/>
    </row>
    <row r="66" spans="1:17">
      <c r="B66" s="40"/>
      <c r="C66" s="40"/>
      <c r="D66" s="40"/>
      <c r="E66" s="40"/>
      <c r="F66" s="40"/>
      <c r="G66" s="40"/>
      <c r="H66" s="40"/>
      <c r="I66" s="40"/>
      <c r="J66" s="40"/>
      <c r="K66" s="40"/>
      <c r="L66" s="40"/>
      <c r="M66" s="40"/>
      <c r="N66" s="40"/>
      <c r="O66" s="40"/>
      <c r="P66" s="40"/>
      <c r="Q66" s="40"/>
    </row>
    <row r="67" spans="1:17">
      <c r="B67" s="40"/>
      <c r="C67" s="40"/>
      <c r="D67" s="40"/>
      <c r="E67" s="40"/>
      <c r="F67" s="40"/>
      <c r="G67" s="40"/>
      <c r="H67" s="40"/>
      <c r="I67" s="40"/>
      <c r="J67" s="40"/>
      <c r="K67" s="40"/>
      <c r="L67" s="40"/>
      <c r="M67" s="40"/>
      <c r="N67" s="40"/>
      <c r="O67" s="40"/>
      <c r="P67" s="40"/>
      <c r="Q67" s="40"/>
    </row>
    <row r="68" spans="1:17">
      <c r="B68" s="40"/>
      <c r="C68" s="40"/>
      <c r="D68" s="40"/>
      <c r="E68" s="40"/>
      <c r="F68" s="40"/>
      <c r="G68" s="40"/>
      <c r="H68" s="40"/>
      <c r="I68" s="40"/>
      <c r="J68" s="40"/>
      <c r="K68" s="40"/>
      <c r="L68" s="40"/>
      <c r="M68" s="40"/>
      <c r="N68" s="40"/>
      <c r="O68" s="40"/>
      <c r="P68" s="40"/>
      <c r="Q68" s="40"/>
    </row>
    <row r="69" spans="1:17">
      <c r="B69" s="40"/>
      <c r="C69" s="40"/>
      <c r="D69" s="40"/>
      <c r="E69" s="40"/>
      <c r="F69" s="40"/>
      <c r="G69" s="40"/>
      <c r="H69" s="40"/>
      <c r="I69" s="40"/>
      <c r="J69" s="40"/>
      <c r="K69" s="40"/>
      <c r="L69" s="40"/>
      <c r="M69" s="40"/>
      <c r="N69" s="40"/>
      <c r="O69" s="40"/>
      <c r="P69" s="40"/>
      <c r="Q69" s="40"/>
    </row>
    <row r="70" spans="1:17">
      <c r="B70" s="40"/>
      <c r="C70" s="40"/>
      <c r="D70" s="40"/>
      <c r="E70" s="40"/>
      <c r="F70" s="40"/>
      <c r="G70" s="40"/>
      <c r="H70" s="40"/>
      <c r="I70" s="40"/>
      <c r="J70" s="40"/>
      <c r="K70" s="40"/>
      <c r="L70" s="40"/>
      <c r="M70" s="40"/>
      <c r="N70" s="40"/>
      <c r="O70" s="40"/>
      <c r="P70" s="40"/>
      <c r="Q70" s="40"/>
    </row>
    <row r="71" spans="1:17">
      <c r="B71" s="40"/>
      <c r="C71" s="40"/>
      <c r="D71" s="40"/>
      <c r="E71" s="40"/>
      <c r="F71" s="40"/>
      <c r="G71" s="40"/>
      <c r="H71" s="40"/>
      <c r="I71" s="40"/>
      <c r="J71" s="40"/>
      <c r="K71" s="40"/>
      <c r="L71" s="40"/>
      <c r="M71" s="40"/>
      <c r="N71" s="40"/>
      <c r="O71" s="40"/>
      <c r="P71" s="40"/>
      <c r="Q71" s="40"/>
    </row>
    <row r="72" spans="1:17">
      <c r="B72" s="40"/>
      <c r="C72" s="40"/>
      <c r="D72" s="40"/>
      <c r="E72" s="40"/>
      <c r="F72" s="40"/>
      <c r="G72" s="40"/>
      <c r="H72" s="40"/>
      <c r="I72" s="40"/>
      <c r="J72" s="40"/>
      <c r="K72" s="40"/>
      <c r="L72" s="40"/>
      <c r="M72" s="40"/>
      <c r="N72" s="40"/>
      <c r="O72" s="40"/>
      <c r="P72" s="40"/>
      <c r="Q72" s="40"/>
    </row>
    <row r="73" spans="1:17">
      <c r="B73" s="40"/>
      <c r="C73" s="40"/>
      <c r="D73" s="40"/>
      <c r="E73" s="40"/>
      <c r="F73" s="40"/>
      <c r="G73" s="40"/>
      <c r="H73" s="40"/>
      <c r="I73" s="40"/>
      <c r="J73" s="40"/>
      <c r="K73" s="40"/>
      <c r="L73" s="40"/>
      <c r="M73" s="40"/>
      <c r="N73" s="40"/>
      <c r="O73" s="40"/>
      <c r="P73" s="40"/>
      <c r="Q73" s="40"/>
    </row>
    <row r="74" spans="1:17">
      <c r="B74" s="40"/>
      <c r="C74" s="40"/>
      <c r="D74" s="40"/>
      <c r="E74" s="40"/>
      <c r="F74" s="40"/>
      <c r="G74" s="40"/>
      <c r="H74" s="40"/>
      <c r="I74" s="40"/>
      <c r="J74" s="40"/>
      <c r="K74" s="40"/>
      <c r="L74" s="40"/>
      <c r="M74" s="40"/>
      <c r="N74" s="40"/>
      <c r="O74" s="40"/>
      <c r="P74" s="40"/>
      <c r="Q74" s="40"/>
    </row>
    <row r="75" spans="1:17">
      <c r="B75" s="40"/>
      <c r="C75" s="40"/>
      <c r="D75" s="40"/>
      <c r="E75" s="40"/>
      <c r="F75" s="40"/>
      <c r="G75" s="40"/>
      <c r="H75" s="40"/>
      <c r="I75" s="40"/>
      <c r="J75" s="40"/>
      <c r="K75" s="40"/>
      <c r="L75" s="40"/>
      <c r="M75" s="40"/>
      <c r="N75" s="40"/>
      <c r="O75" s="40"/>
      <c r="P75" s="40"/>
      <c r="Q75" s="40"/>
    </row>
    <row r="76" spans="1:17">
      <c r="B76" s="40"/>
      <c r="C76" s="40"/>
      <c r="D76" s="40"/>
      <c r="E76" s="40"/>
      <c r="F76" s="40"/>
      <c r="G76" s="40"/>
      <c r="H76" s="40"/>
      <c r="I76" s="40"/>
      <c r="J76" s="40"/>
      <c r="K76" s="40"/>
      <c r="L76" s="40"/>
      <c r="M76" s="40"/>
      <c r="N76" s="40"/>
      <c r="O76" s="40"/>
      <c r="P76" s="40"/>
      <c r="Q76" s="40"/>
    </row>
    <row r="77" spans="1:17">
      <c r="B77" s="40"/>
      <c r="C77" s="40"/>
      <c r="D77" s="40"/>
      <c r="E77" s="40"/>
      <c r="F77" s="40"/>
      <c r="G77" s="40"/>
      <c r="H77" s="40"/>
      <c r="I77" s="40"/>
      <c r="J77" s="40"/>
      <c r="K77" s="40"/>
      <c r="L77" s="40"/>
      <c r="M77" s="40"/>
      <c r="N77" s="40"/>
      <c r="O77" s="40"/>
      <c r="P77" s="40"/>
      <c r="Q77" s="40"/>
    </row>
  </sheetData>
  <autoFilter ref="B23:K23" xr:uid="{EF48CBB5-4654-4D2F-A573-0FBAFDF5D95F}"/>
  <sortState xmlns:xlrd2="http://schemas.microsoft.com/office/spreadsheetml/2017/richdata2" ref="B23:K23">
    <sortCondition ref="B23"/>
  </sortState>
  <mergeCells count="35">
    <mergeCell ref="D59:E59"/>
    <mergeCell ref="F59:G59"/>
    <mergeCell ref="A59:A65"/>
    <mergeCell ref="H59:I59"/>
    <mergeCell ref="B61:K65"/>
    <mergeCell ref="C59:C60"/>
    <mergeCell ref="K24:K29"/>
    <mergeCell ref="A21:B22"/>
    <mergeCell ref="C40:D40"/>
    <mergeCell ref="C41:D41"/>
    <mergeCell ref="C38:D38"/>
    <mergeCell ref="C39:D39"/>
    <mergeCell ref="A34:B37"/>
    <mergeCell ref="E32:G33"/>
    <mergeCell ref="A43:B43"/>
    <mergeCell ref="A44:B44"/>
    <mergeCell ref="C2:G2"/>
    <mergeCell ref="B3:H11"/>
    <mergeCell ref="A23:A27"/>
    <mergeCell ref="B24:G29"/>
    <mergeCell ref="H24:J29"/>
    <mergeCell ref="A38:B38"/>
    <mergeCell ref="A39:B39"/>
    <mergeCell ref="A40:B40"/>
    <mergeCell ref="A41:B41"/>
    <mergeCell ref="A42:B42"/>
    <mergeCell ref="C42:D42"/>
    <mergeCell ref="C43:D43"/>
    <mergeCell ref="C44:D44"/>
    <mergeCell ref="E35:I37"/>
    <mergeCell ref="E38:I38"/>
    <mergeCell ref="E39:I39"/>
    <mergeCell ref="E40:I40"/>
    <mergeCell ref="E41:I41"/>
    <mergeCell ref="E42:I44"/>
  </mergeCells>
  <conditionalFormatting sqref="A38:A44 C38:C44">
    <cfRule type="iconSet" priority="13">
      <iconSet>
        <cfvo type="percent" val="0"/>
        <cfvo type="num" val="3"/>
        <cfvo type="num" val="7"/>
      </iconSet>
    </cfRule>
  </conditionalFormatting>
  <hyperlinks>
    <hyperlink ref="A34" location="'Evidence Mapping'!A1" display="Example 3 for Evidence mapping tab. " xr:uid="{0FA98007-D669-4D04-BF55-37008758CCDD}"/>
    <hyperlink ref="A59:A65" location="'Baseline data and progress'!A1" display="Example 2 for Baseline tab" xr:uid="{3EC86BAB-9D59-4C4E-8623-3078E940A43F}"/>
    <hyperlink ref="A23:A24" location="LEARN!A1" display="Example 1 for tabs 1-5" xr:uid="{A06837E9-C8AF-47D1-9DDA-09152B82B8B6}"/>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B27AF-A0D7-428E-A749-67B7C92FAD0A}">
  <sheetPr codeName="Sheet2">
    <tabColor theme="9"/>
  </sheetPr>
  <dimension ref="A1:AN72"/>
  <sheetViews>
    <sheetView showGridLines="0" zoomScale="80" zoomScaleNormal="80" workbookViewId="0">
      <selection activeCell="C2" sqref="C2"/>
    </sheetView>
  </sheetViews>
  <sheetFormatPr defaultColWidth="8.58203125" defaultRowHeight="63.5" customHeight="1"/>
  <cols>
    <col min="1" max="1" width="8.58203125" style="89"/>
    <col min="2" max="2" width="12.83203125" style="7" customWidth="1"/>
    <col min="3" max="3" width="15.9140625" style="4" customWidth="1"/>
    <col min="4" max="4" width="56.6640625" style="2" customWidth="1"/>
    <col min="5" max="5" width="29.83203125" style="2" customWidth="1"/>
    <col min="6" max="6" width="15.08203125" style="2" customWidth="1"/>
    <col min="7" max="7" width="15.08203125" style="2" hidden="1" customWidth="1"/>
    <col min="8" max="8" width="8.83203125" style="2" hidden="1" customWidth="1"/>
    <col min="9" max="9" width="8.4140625" style="2" hidden="1" customWidth="1"/>
    <col min="10" max="10" width="8.58203125" style="89"/>
    <col min="11" max="11" width="8.58203125" style="2" hidden="1" customWidth="1"/>
    <col min="12" max="12" width="8.58203125" style="89"/>
    <col min="13" max="13" width="0" style="2" hidden="1" customWidth="1"/>
    <col min="14" max="14" width="9.08203125" style="89" customWidth="1"/>
    <col min="15" max="15" width="10.58203125" style="2" hidden="1" customWidth="1"/>
    <col min="16" max="16" width="14.58203125" style="2" hidden="1" customWidth="1"/>
    <col min="17" max="17" width="54.5" style="2" customWidth="1"/>
    <col min="18" max="20" width="8.58203125" style="2"/>
    <col min="21" max="21" width="8.58203125" style="2" customWidth="1"/>
    <col min="22" max="22" width="5.75" style="2" customWidth="1"/>
    <col min="23" max="23" width="18.08203125" style="2" customWidth="1"/>
    <col min="24" max="24" width="14.4140625" style="2" customWidth="1"/>
    <col min="25" max="25" width="20" style="2" customWidth="1"/>
    <col min="26" max="26" width="15.83203125" style="2" customWidth="1"/>
    <col min="27" max="27" width="13.9140625" style="2" bestFit="1" customWidth="1"/>
    <col min="28" max="31" width="8.58203125" style="2"/>
    <col min="32" max="32" width="12.33203125" style="2" customWidth="1"/>
    <col min="33" max="33" width="15.4140625" style="2" customWidth="1"/>
    <col min="34" max="38" width="8.58203125" style="2"/>
    <col min="39" max="39" width="8.58203125" style="2" customWidth="1"/>
    <col min="40" max="16384" width="8.58203125" style="2"/>
  </cols>
  <sheetData>
    <row r="1" spans="1:40" s="1" customFormat="1" ht="62">
      <c r="A1" s="91" t="s">
        <v>0</v>
      </c>
      <c r="B1" s="91" t="s">
        <v>1</v>
      </c>
      <c r="C1" s="107" t="s">
        <v>694</v>
      </c>
      <c r="D1" s="91" t="s">
        <v>2</v>
      </c>
      <c r="E1" s="91" t="s">
        <v>3</v>
      </c>
      <c r="F1" s="91" t="s">
        <v>4</v>
      </c>
      <c r="G1" s="91" t="s">
        <v>716</v>
      </c>
      <c r="H1" s="91" t="s">
        <v>953</v>
      </c>
      <c r="I1" s="91" t="s">
        <v>962</v>
      </c>
      <c r="J1" s="91" t="s">
        <v>5</v>
      </c>
      <c r="K1" s="91" t="s">
        <v>717</v>
      </c>
      <c r="L1" s="91" t="s">
        <v>6</v>
      </c>
      <c r="M1" s="91" t="s">
        <v>718</v>
      </c>
      <c r="N1" s="91" t="s">
        <v>7</v>
      </c>
      <c r="O1" s="91" t="s">
        <v>719</v>
      </c>
      <c r="P1" s="91" t="s">
        <v>8</v>
      </c>
      <c r="Q1" s="92" t="s">
        <v>9</v>
      </c>
      <c r="AN1" s="11"/>
    </row>
    <row r="2" spans="1:40" ht="56" customHeight="1">
      <c r="A2" s="93">
        <v>2019</v>
      </c>
      <c r="B2" s="241" t="s">
        <v>693</v>
      </c>
      <c r="C2" s="96" t="s">
        <v>221</v>
      </c>
      <c r="D2" s="95" t="s">
        <v>222</v>
      </c>
      <c r="E2" s="95" t="s">
        <v>188</v>
      </c>
      <c r="F2" s="95" t="s">
        <v>14</v>
      </c>
      <c r="G2" s="95">
        <f>IF(F2="UNICEF",1,0)</f>
        <v>1</v>
      </c>
      <c r="H2" s="95" t="s">
        <v>954</v>
      </c>
      <c r="I2" s="95">
        <f t="shared" ref="I2:I33" si="0" xml:space="preserve"> IF(H2 = "Quant", 1, 0)</f>
        <v>0</v>
      </c>
      <c r="J2" s="93" t="s">
        <v>15</v>
      </c>
      <c r="K2" s="95">
        <f>IF(J2="Yes",1,0)</f>
        <v>0</v>
      </c>
      <c r="L2" s="93" t="s">
        <v>15</v>
      </c>
      <c r="M2" s="95">
        <f>IF(L2="Yes",1,0)</f>
        <v>0</v>
      </c>
      <c r="N2" s="93" t="s">
        <v>15</v>
      </c>
      <c r="O2" s="95">
        <f>IF(N2="Yes",1,0)</f>
        <v>0</v>
      </c>
      <c r="P2" s="95"/>
      <c r="Q2" s="95"/>
      <c r="AN2" s="6"/>
    </row>
    <row r="3" spans="1:40" ht="56">
      <c r="A3" s="93">
        <v>2018</v>
      </c>
      <c r="B3" s="242"/>
      <c r="C3" s="96" t="s">
        <v>149</v>
      </c>
      <c r="D3" s="95" t="s">
        <v>150</v>
      </c>
      <c r="E3" s="95" t="s">
        <v>89</v>
      </c>
      <c r="F3" s="95" t="s">
        <v>151</v>
      </c>
      <c r="G3" s="95">
        <f>IF(F3="UNICEF",1,0)</f>
        <v>0</v>
      </c>
      <c r="H3" s="95" t="s">
        <v>954</v>
      </c>
      <c r="I3" s="95">
        <f t="shared" si="0"/>
        <v>0</v>
      </c>
      <c r="J3" s="93" t="s">
        <v>16</v>
      </c>
      <c r="K3" s="95">
        <f>IF(J3="Yes",1,0)</f>
        <v>1</v>
      </c>
      <c r="L3" s="93" t="s">
        <v>16</v>
      </c>
      <c r="M3" s="95">
        <f>IF(L3="Yes",1,0)</f>
        <v>1</v>
      </c>
      <c r="N3" s="93" t="s">
        <v>15</v>
      </c>
      <c r="O3" s="95">
        <f>IF(N3="Yes",1,0)</f>
        <v>0</v>
      </c>
      <c r="P3" s="95" t="s">
        <v>16</v>
      </c>
      <c r="Q3" s="95"/>
      <c r="AN3" s="6"/>
    </row>
    <row r="4" spans="1:40" ht="28">
      <c r="A4" s="93">
        <v>2019</v>
      </c>
      <c r="B4" s="242"/>
      <c r="C4" s="106" t="s">
        <v>149</v>
      </c>
      <c r="D4" s="95" t="s">
        <v>356</v>
      </c>
      <c r="E4" s="95" t="s">
        <v>357</v>
      </c>
      <c r="F4" s="95" t="s">
        <v>681</v>
      </c>
      <c r="G4" s="95">
        <f>IF(F4="UNICEF",1,0)</f>
        <v>0</v>
      </c>
      <c r="H4" s="95" t="s">
        <v>955</v>
      </c>
      <c r="I4" s="95">
        <f t="shared" si="0"/>
        <v>1</v>
      </c>
      <c r="J4" s="93" t="s">
        <v>15</v>
      </c>
      <c r="K4" s="95">
        <f>IF(J4="Yes",1,0)</f>
        <v>0</v>
      </c>
      <c r="L4" s="93" t="s">
        <v>15</v>
      </c>
      <c r="M4" s="95">
        <f>IF(L4="Yes",1,0)</f>
        <v>0</v>
      </c>
      <c r="N4" s="93" t="s">
        <v>15</v>
      </c>
      <c r="O4" s="95">
        <f>IF(N4="Yes",1,0)</f>
        <v>0</v>
      </c>
      <c r="P4" s="102"/>
      <c r="Q4" s="95"/>
    </row>
    <row r="5" spans="1:40" ht="42">
      <c r="A5" s="93">
        <v>2019</v>
      </c>
      <c r="B5" s="242"/>
      <c r="C5" s="106" t="s">
        <v>149</v>
      </c>
      <c r="D5" s="95" t="s">
        <v>358</v>
      </c>
      <c r="E5" s="95" t="s">
        <v>359</v>
      </c>
      <c r="F5" s="95" t="s">
        <v>14</v>
      </c>
      <c r="G5" s="95">
        <f>IF(F5="UNICEF",1,0)</f>
        <v>1</v>
      </c>
      <c r="H5" s="95" t="s">
        <v>955</v>
      </c>
      <c r="I5" s="95">
        <f t="shared" si="0"/>
        <v>1</v>
      </c>
      <c r="J5" s="93" t="s">
        <v>15</v>
      </c>
      <c r="K5" s="95">
        <f>IF(J5="Yes",1,0)</f>
        <v>0</v>
      </c>
      <c r="L5" s="93" t="s">
        <v>15</v>
      </c>
      <c r="M5" s="95">
        <f>IF(L5="Yes",1,0)</f>
        <v>0</v>
      </c>
      <c r="N5" s="93" t="s">
        <v>15</v>
      </c>
      <c r="O5" s="95">
        <f>IF(N5="Yes",1,0)</f>
        <v>0</v>
      </c>
      <c r="P5" s="102"/>
      <c r="Q5" s="95"/>
    </row>
    <row r="6" spans="1:40" ht="84" customHeight="1">
      <c r="A6" s="93">
        <v>2018</v>
      </c>
      <c r="B6" s="242"/>
      <c r="C6" s="106" t="s">
        <v>149</v>
      </c>
      <c r="D6" s="95" t="s">
        <v>320</v>
      </c>
      <c r="E6" s="95" t="s">
        <v>321</v>
      </c>
      <c r="F6" s="95" t="s">
        <v>14</v>
      </c>
      <c r="G6" s="95" t="s">
        <v>15</v>
      </c>
      <c r="H6" s="95" t="s">
        <v>957</v>
      </c>
      <c r="I6" s="95">
        <f t="shared" si="0"/>
        <v>0</v>
      </c>
      <c r="J6" s="93" t="s">
        <v>15</v>
      </c>
      <c r="K6" s="95" t="s">
        <v>16</v>
      </c>
      <c r="L6" s="93" t="s">
        <v>15</v>
      </c>
      <c r="M6" s="95"/>
      <c r="N6" s="93" t="s">
        <v>15</v>
      </c>
      <c r="O6" s="95"/>
      <c r="P6" s="95"/>
      <c r="Q6" s="95"/>
      <c r="U6" s="33"/>
      <c r="V6" s="33"/>
      <c r="W6" s="33"/>
      <c r="X6" s="33"/>
      <c r="Y6" s="33"/>
      <c r="Z6" s="33"/>
      <c r="AA6" s="33"/>
      <c r="AB6" s="33"/>
      <c r="AC6" s="33"/>
      <c r="AD6" s="33"/>
      <c r="AE6" s="33"/>
      <c r="AF6" s="33"/>
      <c r="AG6" s="33"/>
      <c r="AH6" s="33"/>
      <c r="AI6" s="33"/>
      <c r="AJ6" s="33"/>
      <c r="AK6" s="34"/>
      <c r="AL6" s="6"/>
    </row>
    <row r="7" spans="1:40" ht="28">
      <c r="A7" s="93">
        <v>2015</v>
      </c>
      <c r="B7" s="242"/>
      <c r="C7" s="106" t="s">
        <v>149</v>
      </c>
      <c r="D7" s="95" t="s">
        <v>322</v>
      </c>
      <c r="E7" s="95" t="s">
        <v>323</v>
      </c>
      <c r="F7" s="95" t="s">
        <v>674</v>
      </c>
      <c r="G7" s="95" t="s">
        <v>36</v>
      </c>
      <c r="H7" s="95" t="s">
        <v>954</v>
      </c>
      <c r="I7" s="95">
        <f t="shared" si="0"/>
        <v>0</v>
      </c>
      <c r="J7" s="93" t="s">
        <v>36</v>
      </c>
      <c r="K7" s="95" t="s">
        <v>15</v>
      </c>
      <c r="L7" s="93" t="s">
        <v>15</v>
      </c>
      <c r="M7" s="95"/>
      <c r="N7" s="93" t="s">
        <v>15</v>
      </c>
      <c r="O7" s="95"/>
      <c r="P7" s="95"/>
      <c r="Q7" s="95"/>
      <c r="U7" s="6"/>
      <c r="V7" s="6"/>
      <c r="W7" s="6"/>
      <c r="X7" s="6"/>
      <c r="Y7" s="6"/>
      <c r="Z7" s="6"/>
      <c r="AA7" s="6"/>
      <c r="AB7" s="6"/>
      <c r="AC7" s="6"/>
      <c r="AD7" s="6"/>
      <c r="AE7" s="6"/>
      <c r="AF7" s="6"/>
      <c r="AG7" s="6"/>
      <c r="AH7" s="6"/>
      <c r="AI7" s="6"/>
      <c r="AJ7" s="6"/>
      <c r="AK7" s="6"/>
      <c r="AL7" s="6"/>
    </row>
    <row r="8" spans="1:40" ht="52.5" customHeight="1">
      <c r="A8" s="93">
        <v>2018</v>
      </c>
      <c r="B8" s="242"/>
      <c r="C8" s="106" t="s">
        <v>149</v>
      </c>
      <c r="D8" s="95" t="s">
        <v>324</v>
      </c>
      <c r="E8" s="95" t="s">
        <v>291</v>
      </c>
      <c r="F8" s="95" t="s">
        <v>14</v>
      </c>
      <c r="G8" s="95" t="s">
        <v>15</v>
      </c>
      <c r="H8" s="95" t="s">
        <v>955</v>
      </c>
      <c r="I8" s="95">
        <f t="shared" si="0"/>
        <v>1</v>
      </c>
      <c r="J8" s="93" t="s">
        <v>15</v>
      </c>
      <c r="K8" s="95" t="s">
        <v>15</v>
      </c>
      <c r="L8" s="93" t="s">
        <v>15</v>
      </c>
      <c r="M8" s="95" t="s">
        <v>325</v>
      </c>
      <c r="N8" s="93" t="s">
        <v>15</v>
      </c>
      <c r="O8" s="95"/>
      <c r="P8" s="95"/>
      <c r="Q8" s="95"/>
    </row>
    <row r="9" spans="1:40" ht="55.5" customHeight="1">
      <c r="A9" s="93">
        <v>2016</v>
      </c>
      <c r="B9" s="242"/>
      <c r="C9" s="106" t="s">
        <v>149</v>
      </c>
      <c r="D9" s="95" t="s">
        <v>326</v>
      </c>
      <c r="E9" s="95" t="s">
        <v>327</v>
      </c>
      <c r="F9" s="103" t="s">
        <v>14</v>
      </c>
      <c r="G9" s="95" t="s">
        <v>15</v>
      </c>
      <c r="H9" s="95" t="s">
        <v>955</v>
      </c>
      <c r="I9" s="95">
        <f t="shared" si="0"/>
        <v>1</v>
      </c>
      <c r="J9" s="93" t="s">
        <v>15</v>
      </c>
      <c r="K9" s="95" t="s">
        <v>15</v>
      </c>
      <c r="L9" s="93" t="s">
        <v>15</v>
      </c>
      <c r="M9" s="95"/>
      <c r="N9" s="93" t="s">
        <v>15</v>
      </c>
      <c r="O9" s="95"/>
      <c r="P9" s="95"/>
      <c r="Q9" s="95"/>
    </row>
    <row r="10" spans="1:40" ht="26">
      <c r="A10" s="93">
        <v>2009</v>
      </c>
      <c r="B10" s="242"/>
      <c r="C10" s="106" t="s">
        <v>149</v>
      </c>
      <c r="D10" s="95" t="s">
        <v>328</v>
      </c>
      <c r="E10" s="95" t="s">
        <v>329</v>
      </c>
      <c r="F10" s="95" t="s">
        <v>675</v>
      </c>
      <c r="G10" s="95" t="s">
        <v>15</v>
      </c>
      <c r="H10" s="95" t="s">
        <v>955</v>
      </c>
      <c r="I10" s="95">
        <f t="shared" si="0"/>
        <v>1</v>
      </c>
      <c r="J10" s="93" t="s">
        <v>15</v>
      </c>
      <c r="K10" s="95" t="s">
        <v>15</v>
      </c>
      <c r="L10" s="93" t="s">
        <v>15</v>
      </c>
      <c r="M10" s="95"/>
      <c r="N10" s="93" t="s">
        <v>15</v>
      </c>
      <c r="O10" s="95"/>
      <c r="P10" s="95"/>
      <c r="Q10" s="95"/>
    </row>
    <row r="11" spans="1:40" ht="112">
      <c r="A11" s="93">
        <v>2018</v>
      </c>
      <c r="B11" s="242"/>
      <c r="C11" s="96" t="s">
        <v>142</v>
      </c>
      <c r="D11" s="95" t="s">
        <v>143</v>
      </c>
      <c r="E11" s="95" t="s">
        <v>95</v>
      </c>
      <c r="F11" s="95" t="s">
        <v>14</v>
      </c>
      <c r="G11" s="95">
        <f t="shared" ref="G11:G42" si="1">IF(F11="UNICEF",1,0)</f>
        <v>1</v>
      </c>
      <c r="H11" s="95" t="s">
        <v>955</v>
      </c>
      <c r="I11" s="95">
        <f t="shared" si="0"/>
        <v>1</v>
      </c>
      <c r="J11" s="93" t="s">
        <v>16</v>
      </c>
      <c r="K11" s="95">
        <f t="shared" ref="K11:K42" si="2">IF(J11="Yes",1,0)</f>
        <v>1</v>
      </c>
      <c r="L11" s="93" t="s">
        <v>15</v>
      </c>
      <c r="M11" s="95">
        <f t="shared" ref="M11:M42" si="3">IF(L11="Yes",1,0)</f>
        <v>0</v>
      </c>
      <c r="N11" s="93" t="s">
        <v>874</v>
      </c>
      <c r="O11" s="95">
        <f t="shared" ref="O11:O42" si="4">IF(N11="Yes",1,0)</f>
        <v>1</v>
      </c>
      <c r="P11" s="95"/>
      <c r="Q11" s="95"/>
    </row>
    <row r="12" spans="1:40" ht="56">
      <c r="A12" s="93">
        <v>2016</v>
      </c>
      <c r="B12" s="242"/>
      <c r="C12" s="96" t="s">
        <v>24</v>
      </c>
      <c r="D12" s="95" t="s">
        <v>25</v>
      </c>
      <c r="E12" s="95" t="s">
        <v>13</v>
      </c>
      <c r="F12" s="95" t="s">
        <v>14</v>
      </c>
      <c r="G12" s="95">
        <f t="shared" si="1"/>
        <v>1</v>
      </c>
      <c r="H12" s="95" t="s">
        <v>954</v>
      </c>
      <c r="I12" s="95">
        <f t="shared" si="0"/>
        <v>0</v>
      </c>
      <c r="J12" s="93" t="s">
        <v>15</v>
      </c>
      <c r="K12" s="95">
        <f t="shared" si="2"/>
        <v>0</v>
      </c>
      <c r="L12" s="93" t="s">
        <v>16</v>
      </c>
      <c r="M12" s="95">
        <f t="shared" si="3"/>
        <v>1</v>
      </c>
      <c r="N12" s="93" t="s">
        <v>15</v>
      </c>
      <c r="O12" s="95">
        <f t="shared" si="4"/>
        <v>0</v>
      </c>
      <c r="P12" s="95" t="s">
        <v>17</v>
      </c>
      <c r="Q12" s="95" t="s">
        <v>26</v>
      </c>
    </row>
    <row r="13" spans="1:40" ht="42">
      <c r="A13" s="93">
        <v>2016</v>
      </c>
      <c r="B13" s="242"/>
      <c r="C13" s="96" t="s">
        <v>24</v>
      </c>
      <c r="D13" s="95" t="s">
        <v>958</v>
      </c>
      <c r="E13" s="95" t="s">
        <v>13</v>
      </c>
      <c r="F13" s="95" t="s">
        <v>14</v>
      </c>
      <c r="G13" s="95">
        <f t="shared" si="1"/>
        <v>1</v>
      </c>
      <c r="H13" s="95" t="s">
        <v>954</v>
      </c>
      <c r="I13" s="95">
        <f t="shared" si="0"/>
        <v>0</v>
      </c>
      <c r="J13" s="93" t="s">
        <v>36</v>
      </c>
      <c r="K13" s="95">
        <f t="shared" si="2"/>
        <v>0</v>
      </c>
      <c r="L13" s="93" t="s">
        <v>36</v>
      </c>
      <c r="M13" s="95">
        <f t="shared" si="3"/>
        <v>0</v>
      </c>
      <c r="N13" s="93" t="s">
        <v>15</v>
      </c>
      <c r="O13" s="95">
        <f t="shared" si="4"/>
        <v>0</v>
      </c>
      <c r="P13" s="95" t="s">
        <v>17</v>
      </c>
      <c r="Q13" s="95" t="s">
        <v>37</v>
      </c>
    </row>
    <row r="14" spans="1:40" ht="56">
      <c r="A14" s="93">
        <v>2017</v>
      </c>
      <c r="B14" s="242"/>
      <c r="C14" s="96" t="s">
        <v>75</v>
      </c>
      <c r="D14" s="95" t="s">
        <v>76</v>
      </c>
      <c r="E14" s="95" t="s">
        <v>63</v>
      </c>
      <c r="F14" s="95" t="s">
        <v>14</v>
      </c>
      <c r="G14" s="95">
        <f t="shared" si="1"/>
        <v>1</v>
      </c>
      <c r="H14" s="95" t="s">
        <v>955</v>
      </c>
      <c r="I14" s="95">
        <f t="shared" si="0"/>
        <v>1</v>
      </c>
      <c r="J14" s="93" t="s">
        <v>16</v>
      </c>
      <c r="K14" s="95">
        <f t="shared" si="2"/>
        <v>1</v>
      </c>
      <c r="L14" s="93" t="s">
        <v>16</v>
      </c>
      <c r="M14" s="95">
        <f t="shared" si="3"/>
        <v>1</v>
      </c>
      <c r="N14" s="93" t="s">
        <v>16</v>
      </c>
      <c r="O14" s="95">
        <f t="shared" si="4"/>
        <v>1</v>
      </c>
      <c r="P14" s="95" t="s">
        <v>64</v>
      </c>
      <c r="Q14" s="95" t="s">
        <v>77</v>
      </c>
    </row>
    <row r="15" spans="1:40" ht="42">
      <c r="A15" s="93">
        <v>2019</v>
      </c>
      <c r="B15" s="242"/>
      <c r="C15" s="96" t="s">
        <v>216</v>
      </c>
      <c r="D15" s="95" t="s">
        <v>217</v>
      </c>
      <c r="E15" s="95" t="s">
        <v>188</v>
      </c>
      <c r="F15" s="95" t="s">
        <v>14</v>
      </c>
      <c r="G15" s="95">
        <f t="shared" si="1"/>
        <v>1</v>
      </c>
      <c r="H15" s="95" t="s">
        <v>955</v>
      </c>
      <c r="I15" s="95">
        <f t="shared" si="0"/>
        <v>1</v>
      </c>
      <c r="J15" s="93" t="s">
        <v>16</v>
      </c>
      <c r="K15" s="95">
        <f t="shared" si="2"/>
        <v>1</v>
      </c>
      <c r="L15" s="93" t="s">
        <v>16</v>
      </c>
      <c r="M15" s="95">
        <f t="shared" si="3"/>
        <v>1</v>
      </c>
      <c r="N15" s="93" t="s">
        <v>16</v>
      </c>
      <c r="O15" s="95">
        <f t="shared" si="4"/>
        <v>1</v>
      </c>
      <c r="P15" s="95" t="s">
        <v>16</v>
      </c>
      <c r="Q15" s="95" t="s">
        <v>218</v>
      </c>
    </row>
    <row r="16" spans="1:40" ht="28">
      <c r="A16" s="93"/>
      <c r="B16" s="242"/>
      <c r="C16" s="96" t="s">
        <v>216</v>
      </c>
      <c r="D16" s="95" t="s">
        <v>219</v>
      </c>
      <c r="E16" s="95" t="s">
        <v>192</v>
      </c>
      <c r="F16" s="95" t="s">
        <v>14</v>
      </c>
      <c r="G16" s="95">
        <f t="shared" si="1"/>
        <v>1</v>
      </c>
      <c r="H16" s="95" t="s">
        <v>955</v>
      </c>
      <c r="I16" s="95">
        <f t="shared" si="0"/>
        <v>1</v>
      </c>
      <c r="J16" s="93" t="s">
        <v>15</v>
      </c>
      <c r="K16" s="95">
        <f t="shared" si="2"/>
        <v>0</v>
      </c>
      <c r="L16" s="93" t="s">
        <v>15</v>
      </c>
      <c r="M16" s="95">
        <f t="shared" si="3"/>
        <v>0</v>
      </c>
      <c r="N16" s="93" t="s">
        <v>15</v>
      </c>
      <c r="O16" s="95">
        <f t="shared" si="4"/>
        <v>0</v>
      </c>
      <c r="P16" s="95" t="s">
        <v>16</v>
      </c>
      <c r="Q16" s="95" t="s">
        <v>220</v>
      </c>
    </row>
    <row r="17" spans="1:24" ht="42">
      <c r="A17" s="93">
        <v>2019</v>
      </c>
      <c r="B17" s="242"/>
      <c r="C17" s="96" t="s">
        <v>216</v>
      </c>
      <c r="D17" s="95" t="s">
        <v>223</v>
      </c>
      <c r="E17" s="95" t="s">
        <v>188</v>
      </c>
      <c r="F17" s="95" t="s">
        <v>14</v>
      </c>
      <c r="G17" s="95">
        <f t="shared" si="1"/>
        <v>1</v>
      </c>
      <c r="H17" s="95" t="s">
        <v>955</v>
      </c>
      <c r="I17" s="95">
        <f t="shared" si="0"/>
        <v>1</v>
      </c>
      <c r="J17" s="93" t="s">
        <v>15</v>
      </c>
      <c r="K17" s="95">
        <f t="shared" si="2"/>
        <v>0</v>
      </c>
      <c r="L17" s="93" t="s">
        <v>16</v>
      </c>
      <c r="M17" s="95">
        <f t="shared" si="3"/>
        <v>1</v>
      </c>
      <c r="N17" s="93" t="s">
        <v>15</v>
      </c>
      <c r="O17" s="95">
        <f t="shared" si="4"/>
        <v>0</v>
      </c>
      <c r="P17" s="95"/>
      <c r="Q17" s="95"/>
    </row>
    <row r="18" spans="1:24" ht="42">
      <c r="A18" s="93">
        <v>2019</v>
      </c>
      <c r="B18" s="242"/>
      <c r="C18" s="106" t="s">
        <v>24</v>
      </c>
      <c r="D18" s="95" t="s">
        <v>353</v>
      </c>
      <c r="E18" s="95" t="s">
        <v>354</v>
      </c>
      <c r="F18" s="95" t="s">
        <v>354</v>
      </c>
      <c r="G18" s="95">
        <f t="shared" si="1"/>
        <v>0</v>
      </c>
      <c r="H18" s="95" t="s">
        <v>955</v>
      </c>
      <c r="I18" s="95">
        <f t="shared" si="0"/>
        <v>1</v>
      </c>
      <c r="J18" s="93" t="s">
        <v>15</v>
      </c>
      <c r="K18" s="95">
        <f t="shared" si="2"/>
        <v>0</v>
      </c>
      <c r="L18" s="93" t="s">
        <v>15</v>
      </c>
      <c r="M18" s="95">
        <f t="shared" si="3"/>
        <v>0</v>
      </c>
      <c r="N18" s="93" t="s">
        <v>15</v>
      </c>
      <c r="O18" s="95">
        <f t="shared" si="4"/>
        <v>0</v>
      </c>
      <c r="P18" s="102"/>
      <c r="Q18" s="95"/>
    </row>
    <row r="19" spans="1:24" ht="42">
      <c r="A19" s="93">
        <v>2018</v>
      </c>
      <c r="B19" s="242"/>
      <c r="C19" s="106" t="s">
        <v>24</v>
      </c>
      <c r="D19" s="95" t="s">
        <v>366</v>
      </c>
      <c r="E19" s="95" t="s">
        <v>367</v>
      </c>
      <c r="F19" s="95" t="s">
        <v>367</v>
      </c>
      <c r="G19" s="95">
        <f t="shared" si="1"/>
        <v>0</v>
      </c>
      <c r="H19" s="95" t="s">
        <v>955</v>
      </c>
      <c r="I19" s="95">
        <f t="shared" si="0"/>
        <v>1</v>
      </c>
      <c r="J19" s="93" t="s">
        <v>16</v>
      </c>
      <c r="K19" s="95">
        <f t="shared" si="2"/>
        <v>1</v>
      </c>
      <c r="L19" s="93" t="s">
        <v>16</v>
      </c>
      <c r="M19" s="95">
        <f t="shared" si="3"/>
        <v>1</v>
      </c>
      <c r="N19" s="93" t="s">
        <v>15</v>
      </c>
      <c r="O19" s="95">
        <f t="shared" si="4"/>
        <v>0</v>
      </c>
      <c r="P19" s="102"/>
      <c r="Q19" s="95"/>
      <c r="X19" s="6"/>
    </row>
    <row r="20" spans="1:24" ht="70">
      <c r="A20" s="93">
        <v>2017</v>
      </c>
      <c r="B20" s="242"/>
      <c r="C20" s="106" t="s">
        <v>24</v>
      </c>
      <c r="D20" s="95" t="s">
        <v>368</v>
      </c>
      <c r="E20" s="95" t="s">
        <v>369</v>
      </c>
      <c r="F20" s="95" t="s">
        <v>369</v>
      </c>
      <c r="G20" s="95">
        <f t="shared" si="1"/>
        <v>0</v>
      </c>
      <c r="H20" s="95" t="s">
        <v>955</v>
      </c>
      <c r="I20" s="95">
        <f t="shared" si="0"/>
        <v>1</v>
      </c>
      <c r="J20" s="93" t="s">
        <v>15</v>
      </c>
      <c r="K20" s="95">
        <f t="shared" si="2"/>
        <v>0</v>
      </c>
      <c r="L20" s="93" t="s">
        <v>16</v>
      </c>
      <c r="M20" s="95">
        <f t="shared" si="3"/>
        <v>1</v>
      </c>
      <c r="N20" s="93" t="s">
        <v>15</v>
      </c>
      <c r="O20" s="95">
        <f t="shared" si="4"/>
        <v>0</v>
      </c>
      <c r="P20" s="102"/>
      <c r="Q20" s="95"/>
      <c r="X20" s="6"/>
    </row>
    <row r="21" spans="1:24" ht="70">
      <c r="A21" s="93">
        <v>2017</v>
      </c>
      <c r="B21" s="242"/>
      <c r="C21" s="106" t="s">
        <v>24</v>
      </c>
      <c r="D21" s="95" t="s">
        <v>370</v>
      </c>
      <c r="E21" s="95" t="s">
        <v>369</v>
      </c>
      <c r="F21" s="95" t="s">
        <v>369</v>
      </c>
      <c r="G21" s="95">
        <f t="shared" si="1"/>
        <v>0</v>
      </c>
      <c r="H21" s="95" t="s">
        <v>954</v>
      </c>
      <c r="I21" s="95">
        <f t="shared" si="0"/>
        <v>0</v>
      </c>
      <c r="J21" s="93" t="s">
        <v>36</v>
      </c>
      <c r="K21" s="95">
        <f t="shared" si="2"/>
        <v>0</v>
      </c>
      <c r="L21" s="93" t="s">
        <v>36</v>
      </c>
      <c r="M21" s="95">
        <f t="shared" si="3"/>
        <v>0</v>
      </c>
      <c r="N21" s="93" t="s">
        <v>15</v>
      </c>
      <c r="O21" s="95">
        <f t="shared" si="4"/>
        <v>0</v>
      </c>
      <c r="P21" s="102"/>
      <c r="Q21" s="95"/>
      <c r="X21" s="6"/>
    </row>
    <row r="22" spans="1:24" ht="26">
      <c r="A22" s="93">
        <v>2019</v>
      </c>
      <c r="B22" s="242"/>
      <c r="C22" s="96" t="s">
        <v>561</v>
      </c>
      <c r="D22" s="97" t="s">
        <v>562</v>
      </c>
      <c r="E22" s="97" t="s">
        <v>563</v>
      </c>
      <c r="F22" s="97" t="s">
        <v>14</v>
      </c>
      <c r="G22" s="95">
        <f t="shared" si="1"/>
        <v>1</v>
      </c>
      <c r="H22" s="95" t="s">
        <v>955</v>
      </c>
      <c r="I22" s="95">
        <f t="shared" si="0"/>
        <v>1</v>
      </c>
      <c r="J22" s="93" t="s">
        <v>16</v>
      </c>
      <c r="K22" s="95">
        <f t="shared" si="2"/>
        <v>1</v>
      </c>
      <c r="L22" s="93" t="s">
        <v>15</v>
      </c>
      <c r="M22" s="95">
        <f t="shared" si="3"/>
        <v>0</v>
      </c>
      <c r="N22" s="93" t="s">
        <v>15</v>
      </c>
      <c r="O22" s="95">
        <f t="shared" si="4"/>
        <v>0</v>
      </c>
      <c r="P22" s="95" t="s">
        <v>16</v>
      </c>
      <c r="Q22" s="98" t="s">
        <v>564</v>
      </c>
      <c r="X22" s="6"/>
    </row>
    <row r="23" spans="1:24" ht="37.5">
      <c r="A23" s="93">
        <v>2019</v>
      </c>
      <c r="B23" s="242"/>
      <c r="C23" s="96" t="s">
        <v>561</v>
      </c>
      <c r="D23" s="97" t="s">
        <v>565</v>
      </c>
      <c r="E23" s="97" t="s">
        <v>563</v>
      </c>
      <c r="F23" s="97" t="s">
        <v>14</v>
      </c>
      <c r="G23" s="95">
        <f t="shared" si="1"/>
        <v>1</v>
      </c>
      <c r="H23" s="95" t="s">
        <v>955</v>
      </c>
      <c r="I23" s="95">
        <f t="shared" si="0"/>
        <v>1</v>
      </c>
      <c r="J23" s="93" t="s">
        <v>16</v>
      </c>
      <c r="K23" s="95">
        <f t="shared" si="2"/>
        <v>1</v>
      </c>
      <c r="L23" s="93" t="s">
        <v>15</v>
      </c>
      <c r="M23" s="95">
        <f t="shared" si="3"/>
        <v>0</v>
      </c>
      <c r="N23" s="93" t="s">
        <v>15</v>
      </c>
      <c r="O23" s="95">
        <f t="shared" si="4"/>
        <v>0</v>
      </c>
      <c r="P23" s="95" t="s">
        <v>16</v>
      </c>
      <c r="Q23" s="98" t="s">
        <v>566</v>
      </c>
      <c r="X23" s="6"/>
    </row>
    <row r="24" spans="1:24" ht="56">
      <c r="A24" s="93">
        <v>2017</v>
      </c>
      <c r="B24" s="242"/>
      <c r="C24" s="96" t="s">
        <v>78</v>
      </c>
      <c r="D24" s="95" t="s">
        <v>79</v>
      </c>
      <c r="E24" s="95" t="s">
        <v>63</v>
      </c>
      <c r="F24" s="95" t="s">
        <v>14</v>
      </c>
      <c r="G24" s="95">
        <f t="shared" si="1"/>
        <v>1</v>
      </c>
      <c r="H24" s="95" t="s">
        <v>954</v>
      </c>
      <c r="I24" s="95">
        <f t="shared" si="0"/>
        <v>0</v>
      </c>
      <c r="J24" s="93" t="s">
        <v>16</v>
      </c>
      <c r="K24" s="95">
        <f t="shared" si="2"/>
        <v>1</v>
      </c>
      <c r="L24" s="93" t="s">
        <v>16</v>
      </c>
      <c r="M24" s="95">
        <f t="shared" si="3"/>
        <v>1</v>
      </c>
      <c r="N24" s="93" t="s">
        <v>15</v>
      </c>
      <c r="O24" s="95">
        <f t="shared" si="4"/>
        <v>0</v>
      </c>
      <c r="P24" s="95" t="s">
        <v>64</v>
      </c>
      <c r="Q24" s="95"/>
      <c r="X24" s="6"/>
    </row>
    <row r="25" spans="1:24" ht="42">
      <c r="A25" s="93">
        <v>2017</v>
      </c>
      <c r="B25" s="242"/>
      <c r="C25" s="96" t="s">
        <v>78</v>
      </c>
      <c r="D25" s="95" t="s">
        <v>80</v>
      </c>
      <c r="E25" s="95" t="s">
        <v>63</v>
      </c>
      <c r="F25" s="95" t="s">
        <v>14</v>
      </c>
      <c r="G25" s="95">
        <f t="shared" si="1"/>
        <v>1</v>
      </c>
      <c r="H25" s="95" t="s">
        <v>954</v>
      </c>
      <c r="I25" s="95">
        <f t="shared" si="0"/>
        <v>0</v>
      </c>
      <c r="J25" s="93" t="s">
        <v>16</v>
      </c>
      <c r="K25" s="95">
        <f t="shared" si="2"/>
        <v>1</v>
      </c>
      <c r="L25" s="93" t="s">
        <v>16</v>
      </c>
      <c r="M25" s="95">
        <f t="shared" si="3"/>
        <v>1</v>
      </c>
      <c r="N25" s="93" t="s">
        <v>15</v>
      </c>
      <c r="O25" s="95">
        <f t="shared" si="4"/>
        <v>0</v>
      </c>
      <c r="P25" s="95" t="s">
        <v>64</v>
      </c>
      <c r="Q25" s="95"/>
    </row>
    <row r="26" spans="1:24" ht="56">
      <c r="A26" s="93">
        <v>2018</v>
      </c>
      <c r="B26" s="242"/>
      <c r="C26" s="96" t="s">
        <v>139</v>
      </c>
      <c r="D26" s="95" t="s">
        <v>140</v>
      </c>
      <c r="E26" s="95" t="s">
        <v>95</v>
      </c>
      <c r="F26" s="95" t="s">
        <v>14</v>
      </c>
      <c r="G26" s="95">
        <f t="shared" si="1"/>
        <v>1</v>
      </c>
      <c r="H26" s="95" t="s">
        <v>955</v>
      </c>
      <c r="I26" s="95">
        <f t="shared" si="0"/>
        <v>1</v>
      </c>
      <c r="J26" s="93" t="s">
        <v>16</v>
      </c>
      <c r="K26" s="95">
        <f t="shared" si="2"/>
        <v>1</v>
      </c>
      <c r="L26" s="93" t="s">
        <v>15</v>
      </c>
      <c r="M26" s="95">
        <f t="shared" si="3"/>
        <v>0</v>
      </c>
      <c r="N26" s="93" t="s">
        <v>15</v>
      </c>
      <c r="O26" s="95">
        <f t="shared" si="4"/>
        <v>0</v>
      </c>
      <c r="P26" s="95"/>
      <c r="Q26" s="95" t="s">
        <v>141</v>
      </c>
    </row>
    <row r="27" spans="1:24" ht="28">
      <c r="A27" s="93">
        <v>2019</v>
      </c>
      <c r="B27" s="242"/>
      <c r="C27" s="96" t="s">
        <v>238</v>
      </c>
      <c r="D27" s="95" t="s">
        <v>239</v>
      </c>
      <c r="E27" s="95" t="s">
        <v>188</v>
      </c>
      <c r="F27" s="95" t="s">
        <v>14</v>
      </c>
      <c r="G27" s="95">
        <f t="shared" si="1"/>
        <v>1</v>
      </c>
      <c r="H27" s="95" t="s">
        <v>954</v>
      </c>
      <c r="I27" s="95">
        <f t="shared" si="0"/>
        <v>0</v>
      </c>
      <c r="J27" s="93" t="s">
        <v>36</v>
      </c>
      <c r="K27" s="95">
        <f t="shared" si="2"/>
        <v>0</v>
      </c>
      <c r="L27" s="93" t="s">
        <v>36</v>
      </c>
      <c r="M27" s="95">
        <f t="shared" si="3"/>
        <v>0</v>
      </c>
      <c r="N27" s="93" t="s">
        <v>16</v>
      </c>
      <c r="O27" s="95">
        <f t="shared" si="4"/>
        <v>1</v>
      </c>
      <c r="P27" s="95"/>
      <c r="Q27" s="95"/>
      <c r="X27" s="6"/>
    </row>
    <row r="28" spans="1:24" ht="56">
      <c r="A28" s="93">
        <v>2019</v>
      </c>
      <c r="B28" s="242"/>
      <c r="C28" s="96" t="s">
        <v>238</v>
      </c>
      <c r="D28" s="95" t="s">
        <v>240</v>
      </c>
      <c r="E28" s="95" t="s">
        <v>188</v>
      </c>
      <c r="F28" s="95" t="s">
        <v>14</v>
      </c>
      <c r="G28" s="95">
        <f t="shared" si="1"/>
        <v>1</v>
      </c>
      <c r="H28" s="95" t="s">
        <v>955</v>
      </c>
      <c r="I28" s="95">
        <f t="shared" si="0"/>
        <v>1</v>
      </c>
      <c r="J28" s="93" t="s">
        <v>16</v>
      </c>
      <c r="K28" s="95">
        <f t="shared" si="2"/>
        <v>1</v>
      </c>
      <c r="L28" s="93" t="s">
        <v>15</v>
      </c>
      <c r="M28" s="95">
        <f t="shared" si="3"/>
        <v>0</v>
      </c>
      <c r="N28" s="93" t="s">
        <v>15</v>
      </c>
      <c r="O28" s="95">
        <f t="shared" si="4"/>
        <v>0</v>
      </c>
      <c r="P28" s="95"/>
      <c r="Q28" s="95"/>
    </row>
    <row r="29" spans="1:24" ht="42">
      <c r="A29" s="93">
        <v>2019</v>
      </c>
      <c r="B29" s="242"/>
      <c r="C29" s="96" t="s">
        <v>238</v>
      </c>
      <c r="D29" s="95" t="s">
        <v>960</v>
      </c>
      <c r="E29" s="95" t="s">
        <v>192</v>
      </c>
      <c r="F29" s="95" t="s">
        <v>14</v>
      </c>
      <c r="G29" s="95">
        <f t="shared" si="1"/>
        <v>1</v>
      </c>
      <c r="H29" s="95" t="s">
        <v>954</v>
      </c>
      <c r="I29" s="95">
        <f t="shared" si="0"/>
        <v>0</v>
      </c>
      <c r="J29" s="93" t="s">
        <v>36</v>
      </c>
      <c r="K29" s="95">
        <f t="shared" si="2"/>
        <v>0</v>
      </c>
      <c r="L29" s="93" t="s">
        <v>36</v>
      </c>
      <c r="M29" s="95">
        <f t="shared" si="3"/>
        <v>0</v>
      </c>
      <c r="N29" s="93" t="s">
        <v>15</v>
      </c>
      <c r="O29" s="95">
        <f t="shared" si="4"/>
        <v>0</v>
      </c>
      <c r="P29" s="95"/>
      <c r="Q29" s="95"/>
      <c r="X29" s="6"/>
    </row>
    <row r="30" spans="1:24" ht="84">
      <c r="A30" s="93">
        <v>2016</v>
      </c>
      <c r="B30" s="242"/>
      <c r="C30" s="96" t="s">
        <v>33</v>
      </c>
      <c r="D30" s="95" t="s">
        <v>34</v>
      </c>
      <c r="E30" s="95" t="s">
        <v>13</v>
      </c>
      <c r="F30" s="95" t="s">
        <v>14</v>
      </c>
      <c r="G30" s="95">
        <f t="shared" si="1"/>
        <v>1</v>
      </c>
      <c r="H30" s="95" t="s">
        <v>954</v>
      </c>
      <c r="I30" s="95">
        <f t="shared" si="0"/>
        <v>0</v>
      </c>
      <c r="J30" s="93" t="s">
        <v>15</v>
      </c>
      <c r="K30" s="95">
        <f t="shared" si="2"/>
        <v>0</v>
      </c>
      <c r="L30" s="93" t="s">
        <v>15</v>
      </c>
      <c r="M30" s="95">
        <f t="shared" si="3"/>
        <v>0</v>
      </c>
      <c r="N30" s="93" t="s">
        <v>16</v>
      </c>
      <c r="O30" s="95">
        <f t="shared" si="4"/>
        <v>1</v>
      </c>
      <c r="P30" s="95" t="s">
        <v>17</v>
      </c>
      <c r="Q30" s="95"/>
      <c r="X30" s="6"/>
    </row>
    <row r="31" spans="1:24" ht="25">
      <c r="A31" s="93">
        <v>2019</v>
      </c>
      <c r="B31" s="242"/>
      <c r="C31" s="96" t="s">
        <v>567</v>
      </c>
      <c r="D31" s="97" t="s">
        <v>568</v>
      </c>
      <c r="E31" s="97" t="s">
        <v>563</v>
      </c>
      <c r="F31" s="97" t="s">
        <v>14</v>
      </c>
      <c r="G31" s="95">
        <f t="shared" si="1"/>
        <v>1</v>
      </c>
      <c r="H31" s="95" t="s">
        <v>955</v>
      </c>
      <c r="I31" s="95">
        <f t="shared" si="0"/>
        <v>1</v>
      </c>
      <c r="J31" s="93" t="s">
        <v>15</v>
      </c>
      <c r="K31" s="95">
        <f t="shared" si="2"/>
        <v>0</v>
      </c>
      <c r="L31" s="93" t="s">
        <v>15</v>
      </c>
      <c r="M31" s="95">
        <f t="shared" si="3"/>
        <v>0</v>
      </c>
      <c r="N31" s="93" t="s">
        <v>15</v>
      </c>
      <c r="O31" s="95">
        <f t="shared" si="4"/>
        <v>0</v>
      </c>
      <c r="P31" s="95" t="s">
        <v>16</v>
      </c>
      <c r="Q31" s="98" t="s">
        <v>569</v>
      </c>
    </row>
    <row r="32" spans="1:24" ht="30">
      <c r="A32" s="93">
        <v>2019</v>
      </c>
      <c r="B32" s="242"/>
      <c r="C32" s="96" t="s">
        <v>567</v>
      </c>
      <c r="D32" s="97" t="s">
        <v>570</v>
      </c>
      <c r="E32" s="97" t="s">
        <v>563</v>
      </c>
      <c r="F32" s="97" t="s">
        <v>14</v>
      </c>
      <c r="G32" s="95">
        <f t="shared" si="1"/>
        <v>1</v>
      </c>
      <c r="H32" s="95" t="s">
        <v>954</v>
      </c>
      <c r="I32" s="95">
        <f t="shared" si="0"/>
        <v>0</v>
      </c>
      <c r="J32" s="93" t="s">
        <v>504</v>
      </c>
      <c r="K32" s="95">
        <f t="shared" si="2"/>
        <v>0</v>
      </c>
      <c r="L32" s="93" t="s">
        <v>504</v>
      </c>
      <c r="M32" s="95">
        <f t="shared" si="3"/>
        <v>0</v>
      </c>
      <c r="N32" s="93" t="s">
        <v>504</v>
      </c>
      <c r="O32" s="95">
        <f t="shared" si="4"/>
        <v>0</v>
      </c>
      <c r="P32" s="97"/>
      <c r="Q32" s="97"/>
    </row>
    <row r="33" spans="1:18" ht="30">
      <c r="A33" s="93">
        <v>2019</v>
      </c>
      <c r="B33" s="242"/>
      <c r="C33" s="96" t="s">
        <v>567</v>
      </c>
      <c r="D33" s="97" t="s">
        <v>571</v>
      </c>
      <c r="E33" s="97" t="s">
        <v>563</v>
      </c>
      <c r="F33" s="97" t="s">
        <v>14</v>
      </c>
      <c r="G33" s="95">
        <f t="shared" si="1"/>
        <v>1</v>
      </c>
      <c r="H33" s="95" t="s">
        <v>954</v>
      </c>
      <c r="I33" s="95">
        <f t="shared" si="0"/>
        <v>0</v>
      </c>
      <c r="J33" s="93" t="s">
        <v>504</v>
      </c>
      <c r="K33" s="95">
        <f t="shared" si="2"/>
        <v>0</v>
      </c>
      <c r="L33" s="93" t="s">
        <v>504</v>
      </c>
      <c r="M33" s="95">
        <f t="shared" si="3"/>
        <v>0</v>
      </c>
      <c r="N33" s="93" t="s">
        <v>504</v>
      </c>
      <c r="O33" s="95">
        <f t="shared" si="4"/>
        <v>0</v>
      </c>
      <c r="P33" s="97"/>
      <c r="Q33" s="97"/>
    </row>
    <row r="34" spans="1:18" ht="14">
      <c r="A34" s="104">
        <v>2019</v>
      </c>
      <c r="B34" s="242"/>
      <c r="C34" s="106" t="s">
        <v>567</v>
      </c>
      <c r="D34" s="95" t="s">
        <v>374</v>
      </c>
      <c r="E34" s="95" t="s">
        <v>373</v>
      </c>
      <c r="F34" s="95" t="s">
        <v>14</v>
      </c>
      <c r="G34" s="95">
        <f t="shared" si="1"/>
        <v>1</v>
      </c>
      <c r="H34" s="95" t="s">
        <v>959</v>
      </c>
      <c r="I34" s="95">
        <f t="shared" ref="I34:I65" si="5" xml:space="preserve"> IF(H34 = "Quant", 1, 0)</f>
        <v>1</v>
      </c>
      <c r="J34" s="93" t="s">
        <v>15</v>
      </c>
      <c r="K34" s="95">
        <f t="shared" si="2"/>
        <v>0</v>
      </c>
      <c r="L34" s="93" t="s">
        <v>15</v>
      </c>
      <c r="M34" s="95">
        <f t="shared" si="3"/>
        <v>0</v>
      </c>
      <c r="N34" s="93" t="s">
        <v>15</v>
      </c>
      <c r="O34" s="95">
        <f t="shared" si="4"/>
        <v>0</v>
      </c>
      <c r="P34" s="102"/>
      <c r="Q34" s="95"/>
    </row>
    <row r="35" spans="1:18" ht="20">
      <c r="A35" s="104">
        <v>2019</v>
      </c>
      <c r="B35" s="242"/>
      <c r="C35" s="106" t="s">
        <v>567</v>
      </c>
      <c r="D35" s="95" t="s">
        <v>375</v>
      </c>
      <c r="E35" s="95" t="s">
        <v>373</v>
      </c>
      <c r="F35" s="95" t="s">
        <v>14</v>
      </c>
      <c r="G35" s="95">
        <f t="shared" si="1"/>
        <v>1</v>
      </c>
      <c r="H35" s="95" t="s">
        <v>956</v>
      </c>
      <c r="I35" s="95">
        <f t="shared" si="5"/>
        <v>0</v>
      </c>
      <c r="J35" s="93" t="s">
        <v>36</v>
      </c>
      <c r="K35" s="95">
        <f t="shared" si="2"/>
        <v>0</v>
      </c>
      <c r="L35" s="93" t="s">
        <v>36</v>
      </c>
      <c r="M35" s="95">
        <f t="shared" si="3"/>
        <v>0</v>
      </c>
      <c r="N35" s="93" t="s">
        <v>36</v>
      </c>
      <c r="O35" s="95">
        <f t="shared" si="4"/>
        <v>0</v>
      </c>
      <c r="P35" s="102"/>
      <c r="Q35" s="95"/>
    </row>
    <row r="36" spans="1:18" ht="70">
      <c r="A36" s="93">
        <v>2017</v>
      </c>
      <c r="B36" s="242"/>
      <c r="C36" s="106" t="s">
        <v>567</v>
      </c>
      <c r="D36" s="95" t="s">
        <v>376</v>
      </c>
      <c r="E36" s="95" t="s">
        <v>369</v>
      </c>
      <c r="F36" s="95" t="s">
        <v>369</v>
      </c>
      <c r="G36" s="95">
        <f t="shared" si="1"/>
        <v>0</v>
      </c>
      <c r="H36" s="95" t="s">
        <v>956</v>
      </c>
      <c r="I36" s="95">
        <f t="shared" si="5"/>
        <v>0</v>
      </c>
      <c r="J36" s="93" t="s">
        <v>36</v>
      </c>
      <c r="K36" s="95">
        <f t="shared" si="2"/>
        <v>0</v>
      </c>
      <c r="L36" s="93" t="s">
        <v>36</v>
      </c>
      <c r="M36" s="95">
        <f t="shared" si="3"/>
        <v>0</v>
      </c>
      <c r="N36" s="93" t="s">
        <v>36</v>
      </c>
      <c r="O36" s="95">
        <f t="shared" si="4"/>
        <v>0</v>
      </c>
      <c r="P36" s="102"/>
      <c r="Q36" s="95"/>
    </row>
    <row r="37" spans="1:18" ht="70">
      <c r="A37" s="93">
        <v>2017</v>
      </c>
      <c r="B37" s="242"/>
      <c r="C37" s="106" t="s">
        <v>567</v>
      </c>
      <c r="D37" s="95" t="s">
        <v>377</v>
      </c>
      <c r="E37" s="95" t="s">
        <v>369</v>
      </c>
      <c r="F37" s="95" t="s">
        <v>369</v>
      </c>
      <c r="G37" s="95">
        <f t="shared" si="1"/>
        <v>0</v>
      </c>
      <c r="H37" s="95" t="s">
        <v>956</v>
      </c>
      <c r="I37" s="95">
        <f t="shared" si="5"/>
        <v>0</v>
      </c>
      <c r="J37" s="93" t="s">
        <v>36</v>
      </c>
      <c r="K37" s="95">
        <f t="shared" si="2"/>
        <v>0</v>
      </c>
      <c r="L37" s="93" t="s">
        <v>36</v>
      </c>
      <c r="M37" s="95">
        <f t="shared" si="3"/>
        <v>0</v>
      </c>
      <c r="N37" s="93" t="s">
        <v>15</v>
      </c>
      <c r="O37" s="95">
        <f t="shared" si="4"/>
        <v>0</v>
      </c>
      <c r="P37" s="102"/>
      <c r="Q37" s="95"/>
      <c r="R37" s="5"/>
    </row>
    <row r="38" spans="1:18" ht="70">
      <c r="A38" s="93">
        <v>2017</v>
      </c>
      <c r="B38" s="242"/>
      <c r="C38" s="106" t="s">
        <v>567</v>
      </c>
      <c r="D38" s="95" t="s">
        <v>378</v>
      </c>
      <c r="E38" s="95" t="s">
        <v>369</v>
      </c>
      <c r="F38" s="95" t="s">
        <v>369</v>
      </c>
      <c r="G38" s="95">
        <f t="shared" si="1"/>
        <v>0</v>
      </c>
      <c r="H38" s="95" t="s">
        <v>955</v>
      </c>
      <c r="I38" s="95">
        <f t="shared" si="5"/>
        <v>1</v>
      </c>
      <c r="J38" s="93" t="s">
        <v>15</v>
      </c>
      <c r="K38" s="95">
        <f t="shared" si="2"/>
        <v>0</v>
      </c>
      <c r="L38" s="93" t="s">
        <v>15</v>
      </c>
      <c r="M38" s="95">
        <f t="shared" si="3"/>
        <v>0</v>
      </c>
      <c r="N38" s="93" t="s">
        <v>15</v>
      </c>
      <c r="O38" s="95">
        <f t="shared" si="4"/>
        <v>0</v>
      </c>
      <c r="P38" s="102"/>
      <c r="Q38" s="95"/>
      <c r="R38" s="5"/>
    </row>
    <row r="39" spans="1:18" ht="42">
      <c r="A39" s="93">
        <v>2018</v>
      </c>
      <c r="B39" s="242"/>
      <c r="C39" s="106" t="s">
        <v>567</v>
      </c>
      <c r="D39" s="95" t="s">
        <v>387</v>
      </c>
      <c r="E39" s="95" t="s">
        <v>367</v>
      </c>
      <c r="F39" s="95" t="s">
        <v>367</v>
      </c>
      <c r="G39" s="95">
        <f t="shared" si="1"/>
        <v>0</v>
      </c>
      <c r="H39" s="95" t="s">
        <v>959</v>
      </c>
      <c r="I39" s="95">
        <f t="shared" si="5"/>
        <v>1</v>
      </c>
      <c r="J39" s="93" t="s">
        <v>15</v>
      </c>
      <c r="K39" s="95">
        <f t="shared" si="2"/>
        <v>0</v>
      </c>
      <c r="L39" s="93" t="s">
        <v>15</v>
      </c>
      <c r="M39" s="95">
        <f t="shared" si="3"/>
        <v>0</v>
      </c>
      <c r="N39" s="93" t="s">
        <v>15</v>
      </c>
      <c r="O39" s="95">
        <f t="shared" si="4"/>
        <v>0</v>
      </c>
      <c r="P39" s="102"/>
      <c r="Q39" s="95"/>
    </row>
    <row r="40" spans="1:18" ht="56">
      <c r="A40" s="93">
        <v>2016</v>
      </c>
      <c r="B40" s="242"/>
      <c r="C40" s="106" t="s">
        <v>691</v>
      </c>
      <c r="D40" s="95" t="s">
        <v>390</v>
      </c>
      <c r="E40" s="95" t="s">
        <v>391</v>
      </c>
      <c r="F40" s="95" t="s">
        <v>391</v>
      </c>
      <c r="G40" s="95">
        <f t="shared" si="1"/>
        <v>0</v>
      </c>
      <c r="H40" s="95" t="s">
        <v>955</v>
      </c>
      <c r="I40" s="95">
        <f t="shared" si="5"/>
        <v>1</v>
      </c>
      <c r="J40" s="93" t="s">
        <v>16</v>
      </c>
      <c r="K40" s="95">
        <f t="shared" si="2"/>
        <v>1</v>
      </c>
      <c r="L40" s="93" t="s">
        <v>16</v>
      </c>
      <c r="M40" s="95">
        <f t="shared" si="3"/>
        <v>1</v>
      </c>
      <c r="N40" s="93" t="s">
        <v>15</v>
      </c>
      <c r="O40" s="95">
        <f t="shared" si="4"/>
        <v>0</v>
      </c>
      <c r="P40" s="102"/>
      <c r="Q40" s="95" t="s">
        <v>392</v>
      </c>
      <c r="R40" s="5"/>
    </row>
    <row r="41" spans="1:18" ht="70">
      <c r="A41" s="93">
        <v>2016</v>
      </c>
      <c r="B41" s="242"/>
      <c r="C41" s="106" t="s">
        <v>691</v>
      </c>
      <c r="D41" s="95" t="s">
        <v>393</v>
      </c>
      <c r="E41" s="95" t="s">
        <v>391</v>
      </c>
      <c r="F41" s="95" t="s">
        <v>391</v>
      </c>
      <c r="G41" s="95">
        <f t="shared" si="1"/>
        <v>0</v>
      </c>
      <c r="H41" s="95" t="s">
        <v>955</v>
      </c>
      <c r="I41" s="95">
        <f t="shared" si="5"/>
        <v>1</v>
      </c>
      <c r="J41" s="93" t="s">
        <v>16</v>
      </c>
      <c r="K41" s="95">
        <f t="shared" si="2"/>
        <v>1</v>
      </c>
      <c r="L41" s="93" t="s">
        <v>16</v>
      </c>
      <c r="M41" s="95">
        <f t="shared" si="3"/>
        <v>1</v>
      </c>
      <c r="N41" s="93" t="s">
        <v>15</v>
      </c>
      <c r="O41" s="95">
        <f t="shared" si="4"/>
        <v>0</v>
      </c>
      <c r="P41" s="102"/>
      <c r="Q41" s="95" t="s">
        <v>392</v>
      </c>
    </row>
    <row r="42" spans="1:18" ht="70">
      <c r="A42" s="93">
        <v>2016</v>
      </c>
      <c r="B42" s="242"/>
      <c r="C42" s="106" t="s">
        <v>691</v>
      </c>
      <c r="D42" s="95" t="s">
        <v>394</v>
      </c>
      <c r="E42" s="95" t="s">
        <v>391</v>
      </c>
      <c r="F42" s="95" t="s">
        <v>391</v>
      </c>
      <c r="G42" s="95">
        <f t="shared" si="1"/>
        <v>0</v>
      </c>
      <c r="H42" s="95" t="s">
        <v>955</v>
      </c>
      <c r="I42" s="95">
        <f t="shared" si="5"/>
        <v>1</v>
      </c>
      <c r="J42" s="93" t="s">
        <v>16</v>
      </c>
      <c r="K42" s="95">
        <f t="shared" si="2"/>
        <v>1</v>
      </c>
      <c r="L42" s="93" t="s">
        <v>16</v>
      </c>
      <c r="M42" s="95">
        <f t="shared" si="3"/>
        <v>1</v>
      </c>
      <c r="N42" s="93" t="s">
        <v>15</v>
      </c>
      <c r="O42" s="95">
        <f t="shared" si="4"/>
        <v>0</v>
      </c>
      <c r="P42" s="102"/>
      <c r="Q42" s="95" t="s">
        <v>392</v>
      </c>
    </row>
    <row r="43" spans="1:18" ht="70">
      <c r="A43" s="93"/>
      <c r="B43" s="242"/>
      <c r="C43" s="96" t="s">
        <v>231</v>
      </c>
      <c r="D43" s="95" t="s">
        <v>232</v>
      </c>
      <c r="E43" s="95" t="s">
        <v>192</v>
      </c>
      <c r="F43" s="95" t="s">
        <v>14</v>
      </c>
      <c r="G43" s="95">
        <f t="shared" ref="G43:G72" si="6">IF(F43="UNICEF",1,0)</f>
        <v>1</v>
      </c>
      <c r="H43" s="95" t="s">
        <v>955</v>
      </c>
      <c r="I43" s="95">
        <f t="shared" si="5"/>
        <v>1</v>
      </c>
      <c r="J43" s="93" t="s">
        <v>15</v>
      </c>
      <c r="K43" s="95">
        <f t="shared" ref="K43:K72" si="7">IF(J43="Yes",1,0)</f>
        <v>0</v>
      </c>
      <c r="L43" s="93" t="s">
        <v>15</v>
      </c>
      <c r="M43" s="95">
        <f t="shared" ref="M43:M72" si="8">IF(L43="Yes",1,0)</f>
        <v>0</v>
      </c>
      <c r="N43" s="93" t="s">
        <v>16</v>
      </c>
      <c r="O43" s="95">
        <f t="shared" ref="O43:O72" si="9">IF(N43="Yes",1,0)</f>
        <v>1</v>
      </c>
      <c r="P43" s="95" t="s">
        <v>16</v>
      </c>
      <c r="Q43" s="95"/>
    </row>
    <row r="44" spans="1:18" ht="42">
      <c r="A44" s="93"/>
      <c r="B44" s="242"/>
      <c r="C44" s="96" t="s">
        <v>231</v>
      </c>
      <c r="D44" s="95" t="s">
        <v>233</v>
      </c>
      <c r="E44" s="95" t="s">
        <v>192</v>
      </c>
      <c r="F44" s="95" t="s">
        <v>14</v>
      </c>
      <c r="G44" s="95">
        <f t="shared" si="6"/>
        <v>1</v>
      </c>
      <c r="H44" s="95" t="s">
        <v>955</v>
      </c>
      <c r="I44" s="95">
        <f t="shared" si="5"/>
        <v>1</v>
      </c>
      <c r="J44" s="93" t="s">
        <v>15</v>
      </c>
      <c r="K44" s="95">
        <f t="shared" si="7"/>
        <v>0</v>
      </c>
      <c r="L44" s="93" t="s">
        <v>15</v>
      </c>
      <c r="M44" s="95">
        <f t="shared" si="8"/>
        <v>0</v>
      </c>
      <c r="N44" s="93" t="s">
        <v>16</v>
      </c>
      <c r="O44" s="95">
        <f t="shared" si="9"/>
        <v>1</v>
      </c>
      <c r="P44" s="95" t="s">
        <v>16</v>
      </c>
      <c r="Q44" s="95"/>
    </row>
    <row r="45" spans="1:18" ht="42">
      <c r="A45" s="93">
        <v>2019</v>
      </c>
      <c r="B45" s="242"/>
      <c r="C45" s="96" t="s">
        <v>231</v>
      </c>
      <c r="D45" s="95" t="s">
        <v>246</v>
      </c>
      <c r="E45" s="95" t="s">
        <v>192</v>
      </c>
      <c r="F45" s="95" t="s">
        <v>14</v>
      </c>
      <c r="G45" s="95">
        <f t="shared" si="6"/>
        <v>1</v>
      </c>
      <c r="H45" s="95" t="s">
        <v>955</v>
      </c>
      <c r="I45" s="95">
        <f t="shared" si="5"/>
        <v>1</v>
      </c>
      <c r="J45" s="93" t="s">
        <v>16</v>
      </c>
      <c r="K45" s="95">
        <f t="shared" si="7"/>
        <v>1</v>
      </c>
      <c r="L45" s="93" t="s">
        <v>36</v>
      </c>
      <c r="M45" s="95">
        <f t="shared" si="8"/>
        <v>0</v>
      </c>
      <c r="N45" s="93" t="s">
        <v>15</v>
      </c>
      <c r="O45" s="95">
        <f t="shared" si="9"/>
        <v>0</v>
      </c>
      <c r="P45" s="95" t="s">
        <v>16</v>
      </c>
      <c r="Q45" s="95"/>
    </row>
    <row r="46" spans="1:18" ht="28">
      <c r="A46" s="93">
        <v>2018</v>
      </c>
      <c r="B46" s="242"/>
      <c r="C46" s="96" t="s">
        <v>132</v>
      </c>
      <c r="D46" s="95" t="s">
        <v>133</v>
      </c>
      <c r="E46" s="95" t="s">
        <v>89</v>
      </c>
      <c r="F46" s="95" t="s">
        <v>14</v>
      </c>
      <c r="G46" s="95">
        <f t="shared" si="6"/>
        <v>1</v>
      </c>
      <c r="H46" s="95" t="s">
        <v>955</v>
      </c>
      <c r="I46" s="95">
        <f t="shared" si="5"/>
        <v>1</v>
      </c>
      <c r="J46" s="93" t="s">
        <v>16</v>
      </c>
      <c r="K46" s="95">
        <f t="shared" si="7"/>
        <v>1</v>
      </c>
      <c r="L46" s="93" t="s">
        <v>16</v>
      </c>
      <c r="M46" s="95">
        <f t="shared" si="8"/>
        <v>1</v>
      </c>
      <c r="N46" s="93" t="s">
        <v>15</v>
      </c>
      <c r="O46" s="95">
        <f t="shared" si="9"/>
        <v>0</v>
      </c>
      <c r="P46" s="95" t="s">
        <v>16</v>
      </c>
      <c r="Q46" s="95" t="s">
        <v>134</v>
      </c>
    </row>
    <row r="47" spans="1:18" ht="28">
      <c r="A47" s="93">
        <v>2018</v>
      </c>
      <c r="B47" s="242"/>
      <c r="C47" s="96" t="s">
        <v>132</v>
      </c>
      <c r="D47" s="95" t="s">
        <v>135</v>
      </c>
      <c r="E47" s="95" t="s">
        <v>136</v>
      </c>
      <c r="F47" s="95" t="s">
        <v>14</v>
      </c>
      <c r="G47" s="95">
        <f t="shared" si="6"/>
        <v>1</v>
      </c>
      <c r="H47" s="95" t="s">
        <v>955</v>
      </c>
      <c r="I47" s="95">
        <f t="shared" si="5"/>
        <v>1</v>
      </c>
      <c r="J47" s="93" t="s">
        <v>16</v>
      </c>
      <c r="K47" s="95">
        <f t="shared" si="7"/>
        <v>1</v>
      </c>
      <c r="L47" s="93" t="s">
        <v>16</v>
      </c>
      <c r="M47" s="95">
        <f t="shared" si="8"/>
        <v>1</v>
      </c>
      <c r="N47" s="93" t="s">
        <v>15</v>
      </c>
      <c r="O47" s="95">
        <f t="shared" si="9"/>
        <v>0</v>
      </c>
      <c r="P47" s="95"/>
      <c r="Q47" s="95"/>
    </row>
    <row r="48" spans="1:18" ht="84">
      <c r="A48" s="93">
        <v>2018</v>
      </c>
      <c r="B48" s="242"/>
      <c r="C48" s="96" t="s">
        <v>132</v>
      </c>
      <c r="D48" s="95" t="s">
        <v>137</v>
      </c>
      <c r="E48" s="95" t="s">
        <v>95</v>
      </c>
      <c r="F48" s="95" t="s">
        <v>14</v>
      </c>
      <c r="G48" s="95">
        <f t="shared" si="6"/>
        <v>1</v>
      </c>
      <c r="H48" s="95" t="s">
        <v>955</v>
      </c>
      <c r="I48" s="95">
        <f t="shared" si="5"/>
        <v>1</v>
      </c>
      <c r="J48" s="93" t="s">
        <v>16</v>
      </c>
      <c r="K48" s="95">
        <f t="shared" si="7"/>
        <v>1</v>
      </c>
      <c r="L48" s="93" t="s">
        <v>16</v>
      </c>
      <c r="M48" s="95">
        <f t="shared" si="8"/>
        <v>1</v>
      </c>
      <c r="N48" s="93" t="s">
        <v>16</v>
      </c>
      <c r="O48" s="95">
        <f t="shared" si="9"/>
        <v>1</v>
      </c>
      <c r="P48" s="95"/>
      <c r="Q48" s="95"/>
    </row>
    <row r="49" spans="1:17" ht="126">
      <c r="A49" s="93">
        <v>2018</v>
      </c>
      <c r="B49" s="242"/>
      <c r="C49" s="96" t="s">
        <v>132</v>
      </c>
      <c r="D49" s="95" t="s">
        <v>138</v>
      </c>
      <c r="E49" s="95" t="s">
        <v>95</v>
      </c>
      <c r="F49" s="95" t="s">
        <v>14</v>
      </c>
      <c r="G49" s="95">
        <f t="shared" si="6"/>
        <v>1</v>
      </c>
      <c r="H49" s="95" t="s">
        <v>955</v>
      </c>
      <c r="I49" s="95">
        <f t="shared" si="5"/>
        <v>1</v>
      </c>
      <c r="J49" s="93" t="s">
        <v>15</v>
      </c>
      <c r="K49" s="95">
        <f t="shared" si="7"/>
        <v>0</v>
      </c>
      <c r="L49" s="93" t="s">
        <v>16</v>
      </c>
      <c r="M49" s="95">
        <f t="shared" si="8"/>
        <v>1</v>
      </c>
      <c r="N49" s="93" t="s">
        <v>16</v>
      </c>
      <c r="O49" s="95">
        <f t="shared" si="9"/>
        <v>1</v>
      </c>
      <c r="P49" s="95"/>
      <c r="Q49" s="95"/>
    </row>
    <row r="50" spans="1:17" ht="28">
      <c r="A50" s="93">
        <v>2018</v>
      </c>
      <c r="B50" s="242"/>
      <c r="C50" s="96" t="s">
        <v>147</v>
      </c>
      <c r="D50" s="95" t="s">
        <v>148</v>
      </c>
      <c r="E50" s="95" t="s">
        <v>89</v>
      </c>
      <c r="F50" s="95" t="s">
        <v>14</v>
      </c>
      <c r="G50" s="95">
        <f t="shared" si="6"/>
        <v>1</v>
      </c>
      <c r="H50" s="95" t="s">
        <v>955</v>
      </c>
      <c r="I50" s="95">
        <f t="shared" si="5"/>
        <v>1</v>
      </c>
      <c r="J50" s="93" t="s">
        <v>15</v>
      </c>
      <c r="K50" s="95">
        <f t="shared" si="7"/>
        <v>0</v>
      </c>
      <c r="L50" s="93" t="s">
        <v>16</v>
      </c>
      <c r="M50" s="95">
        <f t="shared" si="8"/>
        <v>1</v>
      </c>
      <c r="N50" s="93" t="s">
        <v>15</v>
      </c>
      <c r="O50" s="95">
        <f t="shared" si="9"/>
        <v>0</v>
      </c>
      <c r="P50" s="95" t="s">
        <v>16</v>
      </c>
      <c r="Q50" s="95"/>
    </row>
    <row r="51" spans="1:17" ht="42">
      <c r="A51" s="93">
        <v>2016</v>
      </c>
      <c r="B51" s="242"/>
      <c r="C51" s="96" t="s">
        <v>30</v>
      </c>
      <c r="D51" s="95" t="s">
        <v>31</v>
      </c>
      <c r="E51" s="95" t="s">
        <v>13</v>
      </c>
      <c r="F51" s="95" t="s">
        <v>14</v>
      </c>
      <c r="G51" s="95">
        <f t="shared" si="6"/>
        <v>1</v>
      </c>
      <c r="H51" s="95" t="s">
        <v>955</v>
      </c>
      <c r="I51" s="95">
        <f t="shared" si="5"/>
        <v>1</v>
      </c>
      <c r="J51" s="93" t="s">
        <v>16</v>
      </c>
      <c r="K51" s="95">
        <f t="shared" si="7"/>
        <v>1</v>
      </c>
      <c r="L51" s="93" t="s">
        <v>16</v>
      </c>
      <c r="M51" s="95">
        <f t="shared" si="8"/>
        <v>1</v>
      </c>
      <c r="N51" s="93" t="s">
        <v>16</v>
      </c>
      <c r="O51" s="95">
        <f t="shared" si="9"/>
        <v>1</v>
      </c>
      <c r="P51" s="95" t="s">
        <v>17</v>
      </c>
      <c r="Q51" s="95" t="s">
        <v>32</v>
      </c>
    </row>
    <row r="52" spans="1:17" ht="14">
      <c r="A52" s="93">
        <v>2017</v>
      </c>
      <c r="B52" s="242"/>
      <c r="C52" s="106" t="s">
        <v>30</v>
      </c>
      <c r="D52" s="95" t="s">
        <v>371</v>
      </c>
      <c r="E52" s="95" t="s">
        <v>293</v>
      </c>
      <c r="F52" s="95" t="s">
        <v>293</v>
      </c>
      <c r="G52" s="95">
        <f t="shared" si="6"/>
        <v>0</v>
      </c>
      <c r="H52" s="95" t="s">
        <v>955</v>
      </c>
      <c r="I52" s="95">
        <f t="shared" si="5"/>
        <v>1</v>
      </c>
      <c r="J52" s="93" t="s">
        <v>15</v>
      </c>
      <c r="K52" s="95">
        <f t="shared" si="7"/>
        <v>0</v>
      </c>
      <c r="L52" s="93" t="s">
        <v>16</v>
      </c>
      <c r="M52" s="95">
        <f t="shared" si="8"/>
        <v>1</v>
      </c>
      <c r="N52" s="93" t="s">
        <v>15</v>
      </c>
      <c r="O52" s="95">
        <f t="shared" si="9"/>
        <v>0</v>
      </c>
      <c r="P52" s="102"/>
      <c r="Q52" s="95"/>
    </row>
    <row r="53" spans="1:17" ht="28">
      <c r="A53" s="104">
        <v>2019</v>
      </c>
      <c r="B53" s="242"/>
      <c r="C53" s="106" t="s">
        <v>30</v>
      </c>
      <c r="D53" s="95" t="s">
        <v>372</v>
      </c>
      <c r="E53" s="95" t="s">
        <v>373</v>
      </c>
      <c r="F53" s="95" t="s">
        <v>14</v>
      </c>
      <c r="G53" s="95">
        <f t="shared" si="6"/>
        <v>1</v>
      </c>
      <c r="H53" s="95" t="s">
        <v>959</v>
      </c>
      <c r="I53" s="95">
        <f t="shared" si="5"/>
        <v>1</v>
      </c>
      <c r="J53" s="93" t="s">
        <v>15</v>
      </c>
      <c r="K53" s="95">
        <f t="shared" si="7"/>
        <v>0</v>
      </c>
      <c r="L53" s="93" t="s">
        <v>15</v>
      </c>
      <c r="M53" s="95">
        <f t="shared" si="8"/>
        <v>0</v>
      </c>
      <c r="N53" s="93" t="s">
        <v>15</v>
      </c>
      <c r="O53" s="95">
        <f t="shared" si="9"/>
        <v>0</v>
      </c>
      <c r="P53" s="102"/>
      <c r="Q53" s="95"/>
    </row>
    <row r="54" spans="1:17" ht="42">
      <c r="A54" s="93">
        <v>2016</v>
      </c>
      <c r="B54" s="242"/>
      <c r="C54" s="96" t="s">
        <v>697</v>
      </c>
      <c r="D54" s="95" t="s">
        <v>35</v>
      </c>
      <c r="E54" s="95" t="s">
        <v>13</v>
      </c>
      <c r="F54" s="95" t="s">
        <v>14</v>
      </c>
      <c r="G54" s="95">
        <f t="shared" si="6"/>
        <v>1</v>
      </c>
      <c r="H54" s="95" t="s">
        <v>955</v>
      </c>
      <c r="I54" s="95">
        <f t="shared" si="5"/>
        <v>1</v>
      </c>
      <c r="J54" s="93" t="s">
        <v>16</v>
      </c>
      <c r="K54" s="95">
        <f t="shared" si="7"/>
        <v>1</v>
      </c>
      <c r="L54" s="93" t="s">
        <v>15</v>
      </c>
      <c r="M54" s="95">
        <f t="shared" si="8"/>
        <v>0</v>
      </c>
      <c r="N54" s="93" t="s">
        <v>16</v>
      </c>
      <c r="O54" s="95">
        <f t="shared" si="9"/>
        <v>1</v>
      </c>
      <c r="P54" s="95" t="s">
        <v>17</v>
      </c>
      <c r="Q54" s="95"/>
    </row>
    <row r="55" spans="1:17" ht="126">
      <c r="A55" s="93">
        <v>2016</v>
      </c>
      <c r="B55" s="242"/>
      <c r="C55" s="96" t="s">
        <v>697</v>
      </c>
      <c r="D55" s="95" t="s">
        <v>38</v>
      </c>
      <c r="E55" s="95" t="s">
        <v>13</v>
      </c>
      <c r="F55" s="95" t="s">
        <v>39</v>
      </c>
      <c r="G55" s="95">
        <f t="shared" si="6"/>
        <v>0</v>
      </c>
      <c r="H55" s="95" t="s">
        <v>955</v>
      </c>
      <c r="I55" s="95">
        <f t="shared" si="5"/>
        <v>1</v>
      </c>
      <c r="J55" s="93" t="s">
        <v>16</v>
      </c>
      <c r="K55" s="95">
        <f t="shared" si="7"/>
        <v>1</v>
      </c>
      <c r="L55" s="93" t="s">
        <v>16</v>
      </c>
      <c r="M55" s="95">
        <f t="shared" si="8"/>
        <v>1</v>
      </c>
      <c r="N55" s="93" t="s">
        <v>15</v>
      </c>
      <c r="O55" s="95">
        <f t="shared" si="9"/>
        <v>0</v>
      </c>
      <c r="P55" s="95" t="s">
        <v>17</v>
      </c>
      <c r="Q55" s="95" t="s">
        <v>40</v>
      </c>
    </row>
    <row r="56" spans="1:17" ht="42">
      <c r="A56" s="93">
        <v>2017</v>
      </c>
      <c r="B56" s="242"/>
      <c r="C56" s="106" t="s">
        <v>697</v>
      </c>
      <c r="D56" s="95" t="s">
        <v>381</v>
      </c>
      <c r="E56" s="95" t="s">
        <v>382</v>
      </c>
      <c r="F56" s="95" t="s">
        <v>682</v>
      </c>
      <c r="G56" s="95">
        <f t="shared" si="6"/>
        <v>0</v>
      </c>
      <c r="H56" s="95" t="s">
        <v>959</v>
      </c>
      <c r="I56" s="95">
        <f t="shared" si="5"/>
        <v>1</v>
      </c>
      <c r="J56" s="93" t="s">
        <v>15</v>
      </c>
      <c r="K56" s="95">
        <f t="shared" si="7"/>
        <v>0</v>
      </c>
      <c r="L56" s="93" t="s">
        <v>15</v>
      </c>
      <c r="M56" s="95">
        <f t="shared" si="8"/>
        <v>0</v>
      </c>
      <c r="N56" s="93" t="s">
        <v>15</v>
      </c>
      <c r="O56" s="95">
        <f t="shared" si="9"/>
        <v>0</v>
      </c>
      <c r="P56" s="102"/>
      <c r="Q56" s="95"/>
    </row>
    <row r="57" spans="1:17" ht="42">
      <c r="A57" s="93">
        <v>2019</v>
      </c>
      <c r="B57" s="242"/>
      <c r="C57" s="96" t="s">
        <v>234</v>
      </c>
      <c r="D57" s="95" t="s">
        <v>235</v>
      </c>
      <c r="E57" s="95" t="s">
        <v>188</v>
      </c>
      <c r="F57" s="95" t="s">
        <v>14</v>
      </c>
      <c r="G57" s="95">
        <f t="shared" si="6"/>
        <v>1</v>
      </c>
      <c r="H57" s="95" t="s">
        <v>955</v>
      </c>
      <c r="I57" s="95">
        <f t="shared" si="5"/>
        <v>1</v>
      </c>
      <c r="J57" s="93" t="s">
        <v>16</v>
      </c>
      <c r="K57" s="95">
        <f t="shared" si="7"/>
        <v>1</v>
      </c>
      <c r="L57" s="93" t="s">
        <v>16</v>
      </c>
      <c r="M57" s="95">
        <f t="shared" si="8"/>
        <v>1</v>
      </c>
      <c r="N57" s="93" t="s">
        <v>16</v>
      </c>
      <c r="O57" s="95">
        <f t="shared" si="9"/>
        <v>1</v>
      </c>
      <c r="P57" s="95"/>
      <c r="Q57" s="95"/>
    </row>
    <row r="58" spans="1:17" ht="42">
      <c r="A58" s="93">
        <v>2019</v>
      </c>
      <c r="B58" s="242"/>
      <c r="C58" s="96" t="s">
        <v>234</v>
      </c>
      <c r="D58" s="95" t="s">
        <v>236</v>
      </c>
      <c r="E58" s="95" t="s">
        <v>188</v>
      </c>
      <c r="F58" s="95" t="s">
        <v>14</v>
      </c>
      <c r="G58" s="95">
        <f t="shared" si="6"/>
        <v>1</v>
      </c>
      <c r="H58" s="95" t="s">
        <v>955</v>
      </c>
      <c r="I58" s="95">
        <f t="shared" si="5"/>
        <v>1</v>
      </c>
      <c r="J58" s="93" t="s">
        <v>16</v>
      </c>
      <c r="K58" s="95">
        <f t="shared" si="7"/>
        <v>1</v>
      </c>
      <c r="L58" s="93" t="s">
        <v>15</v>
      </c>
      <c r="M58" s="95">
        <f t="shared" si="8"/>
        <v>0</v>
      </c>
      <c r="N58" s="93" t="s">
        <v>16</v>
      </c>
      <c r="O58" s="95">
        <f t="shared" si="9"/>
        <v>1</v>
      </c>
      <c r="P58" s="95"/>
      <c r="Q58" s="95"/>
    </row>
    <row r="59" spans="1:17" ht="42">
      <c r="A59" s="93"/>
      <c r="B59" s="242"/>
      <c r="C59" s="96" t="s">
        <v>234</v>
      </c>
      <c r="D59" s="95" t="s">
        <v>237</v>
      </c>
      <c r="E59" s="95" t="s">
        <v>192</v>
      </c>
      <c r="F59" s="95" t="s">
        <v>14</v>
      </c>
      <c r="G59" s="95">
        <f t="shared" si="6"/>
        <v>1</v>
      </c>
      <c r="H59" s="95" t="s">
        <v>954</v>
      </c>
      <c r="I59" s="95">
        <f t="shared" si="5"/>
        <v>0</v>
      </c>
      <c r="J59" s="93" t="s">
        <v>36</v>
      </c>
      <c r="K59" s="95">
        <f t="shared" si="7"/>
        <v>0</v>
      </c>
      <c r="L59" s="93" t="s">
        <v>36</v>
      </c>
      <c r="M59" s="95">
        <f t="shared" si="8"/>
        <v>0</v>
      </c>
      <c r="N59" s="93" t="s">
        <v>15</v>
      </c>
      <c r="O59" s="95">
        <f t="shared" si="9"/>
        <v>0</v>
      </c>
      <c r="P59" s="95"/>
      <c r="Q59" s="95"/>
    </row>
    <row r="60" spans="1:17" ht="42">
      <c r="A60" s="93">
        <v>2019</v>
      </c>
      <c r="B60" s="242"/>
      <c r="C60" s="106" t="s">
        <v>234</v>
      </c>
      <c r="D60" s="95" t="s">
        <v>355</v>
      </c>
      <c r="E60" s="95" t="s">
        <v>354</v>
      </c>
      <c r="F60" s="95" t="s">
        <v>354</v>
      </c>
      <c r="G60" s="95">
        <f t="shared" si="6"/>
        <v>0</v>
      </c>
      <c r="H60" s="95" t="s">
        <v>955</v>
      </c>
      <c r="I60" s="95">
        <f t="shared" si="5"/>
        <v>1</v>
      </c>
      <c r="J60" s="93" t="s">
        <v>16</v>
      </c>
      <c r="K60" s="95">
        <f t="shared" si="7"/>
        <v>1</v>
      </c>
      <c r="L60" s="93" t="s">
        <v>16</v>
      </c>
      <c r="M60" s="95">
        <f t="shared" si="8"/>
        <v>1</v>
      </c>
      <c r="N60" s="93" t="s">
        <v>16</v>
      </c>
      <c r="O60" s="95">
        <f t="shared" si="9"/>
        <v>1</v>
      </c>
      <c r="P60" s="102"/>
      <c r="Q60" s="95"/>
    </row>
    <row r="61" spans="1:17" ht="37.5">
      <c r="A61" s="93">
        <v>2019</v>
      </c>
      <c r="B61" s="242"/>
      <c r="C61" s="96" t="s">
        <v>572</v>
      </c>
      <c r="D61" s="97" t="s">
        <v>573</v>
      </c>
      <c r="E61" s="97" t="s">
        <v>563</v>
      </c>
      <c r="F61" s="97" t="s">
        <v>14</v>
      </c>
      <c r="G61" s="95">
        <f t="shared" si="6"/>
        <v>1</v>
      </c>
      <c r="H61" s="95" t="s">
        <v>955</v>
      </c>
      <c r="I61" s="95">
        <f t="shared" si="5"/>
        <v>1</v>
      </c>
      <c r="J61" s="93" t="s">
        <v>16</v>
      </c>
      <c r="K61" s="95">
        <f t="shared" si="7"/>
        <v>1</v>
      </c>
      <c r="L61" s="93" t="s">
        <v>16</v>
      </c>
      <c r="M61" s="95">
        <f t="shared" si="8"/>
        <v>1</v>
      </c>
      <c r="N61" s="93" t="s">
        <v>15</v>
      </c>
      <c r="O61" s="95">
        <f t="shared" si="9"/>
        <v>0</v>
      </c>
      <c r="P61" s="97"/>
      <c r="Q61" s="98" t="s">
        <v>564</v>
      </c>
    </row>
    <row r="62" spans="1:17" ht="30">
      <c r="A62" s="93">
        <v>2019</v>
      </c>
      <c r="B62" s="242"/>
      <c r="C62" s="96" t="s">
        <v>572</v>
      </c>
      <c r="D62" s="97" t="s">
        <v>574</v>
      </c>
      <c r="E62" s="97" t="s">
        <v>563</v>
      </c>
      <c r="F62" s="97" t="s">
        <v>14</v>
      </c>
      <c r="G62" s="95">
        <f t="shared" si="6"/>
        <v>1</v>
      </c>
      <c r="H62" s="95" t="s">
        <v>957</v>
      </c>
      <c r="I62" s="95">
        <f t="shared" si="5"/>
        <v>0</v>
      </c>
      <c r="J62" s="93" t="s">
        <v>504</v>
      </c>
      <c r="K62" s="95">
        <f t="shared" si="7"/>
        <v>0</v>
      </c>
      <c r="L62" s="93" t="s">
        <v>504</v>
      </c>
      <c r="M62" s="95">
        <f t="shared" si="8"/>
        <v>0</v>
      </c>
      <c r="N62" s="93" t="s">
        <v>504</v>
      </c>
      <c r="O62" s="95">
        <f t="shared" si="9"/>
        <v>0</v>
      </c>
      <c r="P62" s="97"/>
      <c r="Q62" s="97"/>
    </row>
    <row r="63" spans="1:17" ht="28">
      <c r="A63" s="93">
        <v>2016</v>
      </c>
      <c r="B63" s="242"/>
      <c r="C63" s="106" t="s">
        <v>572</v>
      </c>
      <c r="D63" s="95" t="s">
        <v>360</v>
      </c>
      <c r="E63" s="95" t="s">
        <v>361</v>
      </c>
      <c r="F63" s="95" t="s">
        <v>361</v>
      </c>
      <c r="G63" s="95">
        <f t="shared" si="6"/>
        <v>0</v>
      </c>
      <c r="H63" s="95" t="s">
        <v>955</v>
      </c>
      <c r="I63" s="95">
        <f t="shared" si="5"/>
        <v>1</v>
      </c>
      <c r="J63" s="93" t="s">
        <v>16</v>
      </c>
      <c r="K63" s="95">
        <f t="shared" si="7"/>
        <v>1</v>
      </c>
      <c r="L63" s="93" t="s">
        <v>16</v>
      </c>
      <c r="M63" s="95">
        <f t="shared" si="8"/>
        <v>1</v>
      </c>
      <c r="N63" s="93" t="s">
        <v>15</v>
      </c>
      <c r="O63" s="95">
        <f t="shared" si="9"/>
        <v>0</v>
      </c>
      <c r="P63" s="102"/>
      <c r="Q63" s="95"/>
    </row>
    <row r="64" spans="1:17" ht="14">
      <c r="A64" s="93">
        <v>2018</v>
      </c>
      <c r="B64" s="242"/>
      <c r="C64" s="106" t="s">
        <v>572</v>
      </c>
      <c r="D64" s="95" t="s">
        <v>362</v>
      </c>
      <c r="E64" s="95" t="s">
        <v>291</v>
      </c>
      <c r="F64" s="95" t="s">
        <v>14</v>
      </c>
      <c r="G64" s="95">
        <f t="shared" si="6"/>
        <v>1</v>
      </c>
      <c r="H64" s="95" t="s">
        <v>954</v>
      </c>
      <c r="I64" s="95">
        <f t="shared" si="5"/>
        <v>0</v>
      </c>
      <c r="J64" s="93" t="s">
        <v>16</v>
      </c>
      <c r="K64" s="95">
        <f t="shared" si="7"/>
        <v>1</v>
      </c>
      <c r="L64" s="93" t="s">
        <v>16</v>
      </c>
      <c r="M64" s="95">
        <f t="shared" si="8"/>
        <v>1</v>
      </c>
      <c r="N64" s="93" t="s">
        <v>16</v>
      </c>
      <c r="O64" s="95">
        <f t="shared" si="9"/>
        <v>1</v>
      </c>
      <c r="P64" s="102"/>
      <c r="Q64" s="95"/>
    </row>
    <row r="65" spans="1:17" ht="28">
      <c r="A65" s="93">
        <v>2018</v>
      </c>
      <c r="B65" s="242"/>
      <c r="C65" s="106" t="s">
        <v>572</v>
      </c>
      <c r="D65" s="95" t="s">
        <v>363</v>
      </c>
      <c r="E65" s="95" t="s">
        <v>291</v>
      </c>
      <c r="F65" s="95" t="s">
        <v>14</v>
      </c>
      <c r="G65" s="95">
        <f t="shared" si="6"/>
        <v>1</v>
      </c>
      <c r="H65" s="95" t="s">
        <v>955</v>
      </c>
      <c r="I65" s="95">
        <f t="shared" si="5"/>
        <v>1</v>
      </c>
      <c r="J65" s="93" t="s">
        <v>15</v>
      </c>
      <c r="K65" s="95">
        <f t="shared" si="7"/>
        <v>0</v>
      </c>
      <c r="L65" s="93" t="s">
        <v>15</v>
      </c>
      <c r="M65" s="95">
        <f t="shared" si="8"/>
        <v>0</v>
      </c>
      <c r="N65" s="93" t="s">
        <v>15</v>
      </c>
      <c r="O65" s="95">
        <f t="shared" si="9"/>
        <v>0</v>
      </c>
      <c r="P65" s="102"/>
      <c r="Q65" s="95"/>
    </row>
    <row r="66" spans="1:17" ht="56">
      <c r="A66" s="93">
        <v>2018</v>
      </c>
      <c r="B66" s="242"/>
      <c r="C66" s="106" t="s">
        <v>572</v>
      </c>
      <c r="D66" s="95" t="s">
        <v>364</v>
      </c>
      <c r="E66" s="95" t="s">
        <v>291</v>
      </c>
      <c r="F66" s="95" t="s">
        <v>14</v>
      </c>
      <c r="G66" s="95">
        <f t="shared" si="6"/>
        <v>1</v>
      </c>
      <c r="H66" s="95" t="s">
        <v>955</v>
      </c>
      <c r="I66" s="95">
        <f t="shared" ref="I66:I72" si="10" xml:space="preserve"> IF(H66 = "Quant", 1, 0)</f>
        <v>1</v>
      </c>
      <c r="J66" s="93" t="s">
        <v>16</v>
      </c>
      <c r="K66" s="95">
        <f t="shared" si="7"/>
        <v>1</v>
      </c>
      <c r="L66" s="93" t="s">
        <v>16</v>
      </c>
      <c r="M66" s="95">
        <f t="shared" si="8"/>
        <v>1</v>
      </c>
      <c r="N66" s="93" t="s">
        <v>16</v>
      </c>
      <c r="O66" s="95">
        <f t="shared" si="9"/>
        <v>1</v>
      </c>
      <c r="P66" s="102"/>
      <c r="Q66" s="95"/>
    </row>
    <row r="67" spans="1:17" ht="28">
      <c r="A67" s="93">
        <v>2018</v>
      </c>
      <c r="B67" s="242"/>
      <c r="C67" s="106" t="s">
        <v>572</v>
      </c>
      <c r="D67" s="95" t="s">
        <v>365</v>
      </c>
      <c r="E67" s="95" t="s">
        <v>291</v>
      </c>
      <c r="F67" s="95" t="s">
        <v>14</v>
      </c>
      <c r="G67" s="95">
        <f t="shared" si="6"/>
        <v>1</v>
      </c>
      <c r="H67" s="95" t="s">
        <v>955</v>
      </c>
      <c r="I67" s="95">
        <f t="shared" si="10"/>
        <v>1</v>
      </c>
      <c r="J67" s="93" t="s">
        <v>15</v>
      </c>
      <c r="K67" s="95">
        <f t="shared" si="7"/>
        <v>0</v>
      </c>
      <c r="L67" s="93" t="s">
        <v>16</v>
      </c>
      <c r="M67" s="95">
        <f t="shared" si="8"/>
        <v>1</v>
      </c>
      <c r="N67" s="93" t="s">
        <v>16</v>
      </c>
      <c r="O67" s="95">
        <f t="shared" si="9"/>
        <v>1</v>
      </c>
      <c r="P67" s="102"/>
      <c r="Q67" s="95"/>
    </row>
    <row r="68" spans="1:17" ht="56">
      <c r="A68" s="93">
        <v>2016</v>
      </c>
      <c r="B68" s="242"/>
      <c r="C68" s="106" t="s">
        <v>572</v>
      </c>
      <c r="D68" s="95" t="s">
        <v>383</v>
      </c>
      <c r="E68" s="95" t="s">
        <v>384</v>
      </c>
      <c r="F68" s="95" t="s">
        <v>384</v>
      </c>
      <c r="G68" s="95">
        <f t="shared" si="6"/>
        <v>0</v>
      </c>
      <c r="H68" s="95" t="s">
        <v>959</v>
      </c>
      <c r="I68" s="95">
        <f t="shared" si="10"/>
        <v>1</v>
      </c>
      <c r="J68" s="93" t="s">
        <v>15</v>
      </c>
      <c r="K68" s="95">
        <f t="shared" si="7"/>
        <v>0</v>
      </c>
      <c r="L68" s="93" t="s">
        <v>15</v>
      </c>
      <c r="M68" s="95">
        <f t="shared" si="8"/>
        <v>0</v>
      </c>
      <c r="N68" s="93" t="s">
        <v>15</v>
      </c>
      <c r="O68" s="95">
        <f t="shared" si="9"/>
        <v>0</v>
      </c>
      <c r="P68" s="102"/>
      <c r="Q68" s="95"/>
    </row>
    <row r="69" spans="1:17" ht="70">
      <c r="A69" s="93">
        <v>2013</v>
      </c>
      <c r="B69" s="242"/>
      <c r="C69" s="106" t="s">
        <v>572</v>
      </c>
      <c r="D69" s="95" t="s">
        <v>385</v>
      </c>
      <c r="E69" s="95" t="s">
        <v>386</v>
      </c>
      <c r="F69" s="95" t="s">
        <v>386</v>
      </c>
      <c r="G69" s="95">
        <f t="shared" si="6"/>
        <v>0</v>
      </c>
      <c r="H69" s="95" t="s">
        <v>959</v>
      </c>
      <c r="I69" s="95">
        <f t="shared" si="10"/>
        <v>1</v>
      </c>
      <c r="J69" s="93" t="s">
        <v>15</v>
      </c>
      <c r="K69" s="95">
        <f t="shared" si="7"/>
        <v>0</v>
      </c>
      <c r="L69" s="93" t="s">
        <v>15</v>
      </c>
      <c r="M69" s="95">
        <f t="shared" si="8"/>
        <v>0</v>
      </c>
      <c r="N69" s="93" t="s">
        <v>15</v>
      </c>
      <c r="O69" s="95">
        <f t="shared" si="9"/>
        <v>0</v>
      </c>
      <c r="P69" s="102"/>
      <c r="Q69" s="95"/>
    </row>
    <row r="70" spans="1:17" ht="56">
      <c r="A70" s="93">
        <v>2017</v>
      </c>
      <c r="B70" s="242"/>
      <c r="C70" s="106" t="s">
        <v>572</v>
      </c>
      <c r="D70" s="95" t="s">
        <v>388</v>
      </c>
      <c r="E70" s="95" t="s">
        <v>327</v>
      </c>
      <c r="F70" s="95" t="s">
        <v>14</v>
      </c>
      <c r="G70" s="95">
        <f t="shared" si="6"/>
        <v>1</v>
      </c>
      <c r="H70" s="95" t="s">
        <v>959</v>
      </c>
      <c r="I70" s="95">
        <f t="shared" si="10"/>
        <v>1</v>
      </c>
      <c r="J70" s="93" t="s">
        <v>16</v>
      </c>
      <c r="K70" s="95">
        <f t="shared" si="7"/>
        <v>1</v>
      </c>
      <c r="L70" s="93" t="s">
        <v>16</v>
      </c>
      <c r="M70" s="95">
        <f t="shared" si="8"/>
        <v>1</v>
      </c>
      <c r="N70" s="93" t="s">
        <v>16</v>
      </c>
      <c r="O70" s="95">
        <f t="shared" si="9"/>
        <v>1</v>
      </c>
      <c r="P70" s="102"/>
      <c r="Q70" s="95" t="s">
        <v>389</v>
      </c>
    </row>
    <row r="71" spans="1:17" ht="56">
      <c r="A71" s="93">
        <v>2019</v>
      </c>
      <c r="B71" s="242"/>
      <c r="C71" s="96" t="s">
        <v>241</v>
      </c>
      <c r="D71" s="95" t="s">
        <v>242</v>
      </c>
      <c r="E71" s="95" t="s">
        <v>192</v>
      </c>
      <c r="F71" s="95" t="s">
        <v>14</v>
      </c>
      <c r="G71" s="95">
        <f t="shared" si="6"/>
        <v>1</v>
      </c>
      <c r="H71" s="95" t="s">
        <v>954</v>
      </c>
      <c r="I71" s="95">
        <f t="shared" si="10"/>
        <v>0</v>
      </c>
      <c r="J71" s="93" t="s">
        <v>36</v>
      </c>
      <c r="K71" s="95">
        <f t="shared" si="7"/>
        <v>0</v>
      </c>
      <c r="L71" s="93" t="s">
        <v>36</v>
      </c>
      <c r="M71" s="95">
        <f t="shared" si="8"/>
        <v>0</v>
      </c>
      <c r="N71" s="93" t="s">
        <v>15</v>
      </c>
      <c r="O71" s="95">
        <f t="shared" si="9"/>
        <v>0</v>
      </c>
      <c r="P71" s="95" t="s">
        <v>16</v>
      </c>
      <c r="Q71" s="95"/>
    </row>
    <row r="72" spans="1:17" ht="28">
      <c r="A72" s="93">
        <v>2019</v>
      </c>
      <c r="B72" s="243"/>
      <c r="C72" s="96" t="s">
        <v>224</v>
      </c>
      <c r="D72" s="95" t="s">
        <v>225</v>
      </c>
      <c r="E72" s="95" t="s">
        <v>192</v>
      </c>
      <c r="F72" s="95" t="s">
        <v>14</v>
      </c>
      <c r="G72" s="95">
        <f t="shared" si="6"/>
        <v>1</v>
      </c>
      <c r="H72" s="95" t="s">
        <v>955</v>
      </c>
      <c r="I72" s="95">
        <f t="shared" si="10"/>
        <v>1</v>
      </c>
      <c r="J72" s="93" t="s">
        <v>36</v>
      </c>
      <c r="K72" s="95">
        <f t="shared" si="7"/>
        <v>0</v>
      </c>
      <c r="L72" s="93" t="s">
        <v>36</v>
      </c>
      <c r="M72" s="95">
        <f t="shared" si="8"/>
        <v>0</v>
      </c>
      <c r="N72" s="93" t="s">
        <v>15</v>
      </c>
      <c r="O72" s="95">
        <f t="shared" si="9"/>
        <v>0</v>
      </c>
      <c r="P72" s="95" t="s">
        <v>16</v>
      </c>
      <c r="Q72" s="95"/>
    </row>
  </sheetData>
  <autoFilter ref="A1:Q72" xr:uid="{02EAE923-24B4-4987-B8B6-79F2D41A092C}">
    <sortState xmlns:xlrd2="http://schemas.microsoft.com/office/spreadsheetml/2017/richdata2" ref="A2:Q72">
      <sortCondition ref="C1:C72"/>
    </sortState>
  </autoFilter>
  <sortState xmlns:xlrd2="http://schemas.microsoft.com/office/spreadsheetml/2017/richdata2" ref="X2:Y16">
    <sortCondition descending="1" ref="Y2:Y16"/>
  </sortState>
  <mergeCells count="1">
    <mergeCell ref="B2:B72"/>
  </mergeCells>
  <phoneticPr fontId="10" type="noConversion"/>
  <conditionalFormatting sqref="P41:P42 P73:P1048576 Q43:Q44 Q50:Q72 P1:P36">
    <cfRule type="containsText" dxfId="15" priority="7" operator="containsText" text="Yes">
      <formula>NOT(ISERROR(SEARCH("Yes",P1)))</formula>
    </cfRule>
  </conditionalFormatting>
  <conditionalFormatting sqref="M45:M49">
    <cfRule type="containsText" dxfId="14" priority="4" operator="containsText" text="Yes">
      <formula>NOT(ISERROR(SEARCH("Yes",M45)))</formula>
    </cfRule>
  </conditionalFormatting>
  <conditionalFormatting sqref="J1:J1048576">
    <cfRule type="containsText" dxfId="13" priority="3" operator="containsText" text="Yes">
      <formula>NOT(ISERROR(SEARCH("Yes",J1)))</formula>
    </cfRule>
  </conditionalFormatting>
  <conditionalFormatting sqref="L1:L1048576">
    <cfRule type="containsText" dxfId="12" priority="2" operator="containsText" text="Yes">
      <formula>NOT(ISERROR(SEARCH("Yes",L1)))</formula>
    </cfRule>
  </conditionalFormatting>
  <conditionalFormatting sqref="N1:N1048576">
    <cfRule type="containsText" dxfId="11" priority="1" operator="containsText" text="Yes">
      <formula>NOT(ISERROR(SEARCH("Yes",N1)))</formula>
    </cfRule>
  </conditionalFormatting>
  <pageMargins left="0.7" right="0.7" top="0.75" bottom="0.75" header="0.3" footer="0.3"/>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3E5A4-1D25-4208-8267-4D289EC33668}">
  <sheetPr codeName="Sheet4">
    <tabColor rgb="FF00B0F0"/>
  </sheetPr>
  <dimension ref="A1:AD128"/>
  <sheetViews>
    <sheetView showGridLines="0" zoomScale="80" zoomScaleNormal="80" workbookViewId="0">
      <selection activeCell="B2" sqref="B2:B92"/>
    </sheetView>
  </sheetViews>
  <sheetFormatPr defaultColWidth="8.58203125" defaultRowHeight="14.5"/>
  <cols>
    <col min="1" max="1" width="8.58203125" style="90"/>
    <col min="2" max="2" width="12.83203125" style="38" customWidth="1"/>
    <col min="3" max="3" width="15.9140625" style="43" customWidth="1"/>
    <col min="4" max="4" width="52.9140625" style="6" customWidth="1"/>
    <col min="5" max="5" width="17.08203125" style="6" customWidth="1"/>
    <col min="6" max="6" width="15.08203125" style="6" customWidth="1"/>
    <col min="7" max="8" width="15.08203125" style="6" hidden="1" customWidth="1"/>
    <col min="9" max="9" width="8.08203125" style="6" hidden="1" customWidth="1"/>
    <col min="10" max="10" width="8.58203125" style="90"/>
    <col min="11" max="11" width="0" style="6" hidden="1" customWidth="1"/>
    <col min="12" max="12" width="8.58203125" style="90"/>
    <col min="13" max="13" width="0" style="6" hidden="1" customWidth="1"/>
    <col min="14" max="14" width="12.83203125" style="90" customWidth="1"/>
    <col min="15" max="15" width="12.83203125" style="6" hidden="1" customWidth="1"/>
    <col min="16" max="16" width="14.58203125" style="6" hidden="1" customWidth="1"/>
    <col min="17" max="17" width="51.75" style="6" customWidth="1"/>
    <col min="18" max="20" width="8.58203125" style="6"/>
    <col min="21" max="21" width="9.9140625" style="6" customWidth="1"/>
    <col min="22" max="16384" width="8.58203125" style="6"/>
  </cols>
  <sheetData>
    <row r="1" spans="1:30" s="12" customFormat="1" ht="46.5">
      <c r="A1" s="91" t="s">
        <v>0</v>
      </c>
      <c r="B1" s="92" t="s">
        <v>1</v>
      </c>
      <c r="C1" s="91" t="s">
        <v>694</v>
      </c>
      <c r="D1" s="91" t="s">
        <v>2</v>
      </c>
      <c r="E1" s="91" t="s">
        <v>3</v>
      </c>
      <c r="F1" s="91" t="s">
        <v>4</v>
      </c>
      <c r="G1" s="91" t="s">
        <v>716</v>
      </c>
      <c r="H1" s="91" t="s">
        <v>953</v>
      </c>
      <c r="I1" s="91" t="s">
        <v>962</v>
      </c>
      <c r="J1" s="91" t="s">
        <v>5</v>
      </c>
      <c r="K1" s="91" t="s">
        <v>717</v>
      </c>
      <c r="L1" s="91" t="s">
        <v>6</v>
      </c>
      <c r="M1" s="91" t="s">
        <v>718</v>
      </c>
      <c r="N1" s="91" t="s">
        <v>7</v>
      </c>
      <c r="O1" s="91" t="s">
        <v>719</v>
      </c>
      <c r="P1" s="91" t="s">
        <v>8</v>
      </c>
      <c r="Q1" s="92" t="s">
        <v>9</v>
      </c>
    </row>
    <row r="2" spans="1:30" ht="56" customHeight="1">
      <c r="A2" s="93">
        <v>2016</v>
      </c>
      <c r="B2" s="244" t="s">
        <v>86</v>
      </c>
      <c r="C2" s="94" t="s">
        <v>42</v>
      </c>
      <c r="D2" s="95" t="s">
        <v>43</v>
      </c>
      <c r="E2" s="95" t="s">
        <v>13</v>
      </c>
      <c r="F2" s="95" t="s">
        <v>14</v>
      </c>
      <c r="G2" s="95">
        <f t="shared" ref="G2:G33" si="0">IF(F2="UNICEF",1,0)</f>
        <v>1</v>
      </c>
      <c r="H2" s="95" t="s">
        <v>955</v>
      </c>
      <c r="I2" s="95">
        <f t="shared" ref="I2:I33" si="1">IF(H2="Quant",1,0)</f>
        <v>1</v>
      </c>
      <c r="J2" s="93" t="s">
        <v>15</v>
      </c>
      <c r="K2" s="95">
        <f t="shared" ref="K2:K33" si="2">IF(J2="Yes",1,0)</f>
        <v>0</v>
      </c>
      <c r="L2" s="93" t="s">
        <v>15</v>
      </c>
      <c r="M2" s="95">
        <f t="shared" ref="M2:M33" si="3">IF(L2="Yes",1,0)</f>
        <v>0</v>
      </c>
      <c r="N2" s="93" t="s">
        <v>15</v>
      </c>
      <c r="O2" s="95">
        <f t="shared" ref="O2:O33" si="4">IF(N2="Yes",1,0)</f>
        <v>0</v>
      </c>
      <c r="P2" s="95" t="s">
        <v>732</v>
      </c>
      <c r="Q2" s="95" t="s">
        <v>44</v>
      </c>
    </row>
    <row r="3" spans="1:30" ht="42">
      <c r="A3" s="93">
        <v>2016</v>
      </c>
      <c r="B3" s="245"/>
      <c r="C3" s="94" t="s">
        <v>45</v>
      </c>
      <c r="D3" s="95" t="s">
        <v>46</v>
      </c>
      <c r="E3" s="95" t="s">
        <v>13</v>
      </c>
      <c r="F3" s="95" t="s">
        <v>14</v>
      </c>
      <c r="G3" s="95">
        <f t="shared" si="0"/>
        <v>1</v>
      </c>
      <c r="H3" s="95" t="s">
        <v>955</v>
      </c>
      <c r="I3" s="95">
        <f t="shared" si="1"/>
        <v>1</v>
      </c>
      <c r="J3" s="93" t="s">
        <v>15</v>
      </c>
      <c r="K3" s="95">
        <f t="shared" si="2"/>
        <v>0</v>
      </c>
      <c r="L3" s="93" t="s">
        <v>15</v>
      </c>
      <c r="M3" s="95">
        <f t="shared" si="3"/>
        <v>0</v>
      </c>
      <c r="N3" s="93" t="s">
        <v>16</v>
      </c>
      <c r="O3" s="95">
        <f t="shared" si="4"/>
        <v>1</v>
      </c>
      <c r="P3" s="95" t="s">
        <v>732</v>
      </c>
      <c r="Q3" s="95"/>
    </row>
    <row r="4" spans="1:30" ht="42">
      <c r="A4" s="93">
        <v>2016</v>
      </c>
      <c r="B4" s="245"/>
      <c r="C4" s="94" t="s">
        <v>45</v>
      </c>
      <c r="D4" s="95" t="s">
        <v>47</v>
      </c>
      <c r="E4" s="95" t="s">
        <v>13</v>
      </c>
      <c r="F4" s="95" t="s">
        <v>14</v>
      </c>
      <c r="G4" s="95">
        <f t="shared" si="0"/>
        <v>1</v>
      </c>
      <c r="H4" s="95" t="s">
        <v>955</v>
      </c>
      <c r="I4" s="95">
        <f t="shared" si="1"/>
        <v>1</v>
      </c>
      <c r="J4" s="93" t="s">
        <v>16</v>
      </c>
      <c r="K4" s="95">
        <f t="shared" si="2"/>
        <v>1</v>
      </c>
      <c r="L4" s="93" t="s">
        <v>15</v>
      </c>
      <c r="M4" s="95">
        <f t="shared" si="3"/>
        <v>0</v>
      </c>
      <c r="N4" s="93" t="s">
        <v>16</v>
      </c>
      <c r="O4" s="95">
        <f t="shared" si="4"/>
        <v>1</v>
      </c>
      <c r="P4" s="95" t="s">
        <v>732</v>
      </c>
      <c r="Q4" s="95"/>
    </row>
    <row r="5" spans="1:30" ht="42">
      <c r="A5" s="93">
        <v>2016</v>
      </c>
      <c r="B5" s="245"/>
      <c r="C5" s="94" t="s">
        <v>539</v>
      </c>
      <c r="D5" s="95" t="s">
        <v>48</v>
      </c>
      <c r="E5" s="95" t="s">
        <v>13</v>
      </c>
      <c r="F5" s="95" t="s">
        <v>14</v>
      </c>
      <c r="G5" s="95">
        <f t="shared" si="0"/>
        <v>1</v>
      </c>
      <c r="H5" s="95" t="s">
        <v>955</v>
      </c>
      <c r="I5" s="95">
        <f t="shared" si="1"/>
        <v>1</v>
      </c>
      <c r="J5" s="93" t="s">
        <v>36</v>
      </c>
      <c r="K5" s="95">
        <f t="shared" si="2"/>
        <v>0</v>
      </c>
      <c r="L5" s="93" t="s">
        <v>15</v>
      </c>
      <c r="M5" s="95">
        <f t="shared" si="3"/>
        <v>0</v>
      </c>
      <c r="N5" s="93" t="s">
        <v>15</v>
      </c>
      <c r="O5" s="95">
        <f t="shared" si="4"/>
        <v>0</v>
      </c>
      <c r="P5" s="95" t="s">
        <v>732</v>
      </c>
      <c r="Q5" s="95" t="s">
        <v>49</v>
      </c>
      <c r="U5" s="33"/>
      <c r="V5" s="33"/>
      <c r="W5" s="33"/>
      <c r="X5" s="33"/>
      <c r="Y5" s="33"/>
      <c r="Z5" s="33"/>
      <c r="AA5" s="33"/>
      <c r="AB5" s="33"/>
      <c r="AC5" s="33"/>
      <c r="AD5" s="34"/>
    </row>
    <row r="6" spans="1:30" ht="42">
      <c r="A6" s="93">
        <v>2016</v>
      </c>
      <c r="B6" s="245"/>
      <c r="C6" s="94" t="s">
        <v>45</v>
      </c>
      <c r="D6" s="95" t="s">
        <v>50</v>
      </c>
      <c r="E6" s="95" t="s">
        <v>13</v>
      </c>
      <c r="F6" s="95" t="s">
        <v>14</v>
      </c>
      <c r="G6" s="95">
        <f t="shared" si="0"/>
        <v>1</v>
      </c>
      <c r="H6" s="95" t="s">
        <v>955</v>
      </c>
      <c r="I6" s="95">
        <f t="shared" si="1"/>
        <v>1</v>
      </c>
      <c r="J6" s="93" t="s">
        <v>15</v>
      </c>
      <c r="K6" s="95">
        <f t="shared" si="2"/>
        <v>0</v>
      </c>
      <c r="L6" s="93" t="s">
        <v>15</v>
      </c>
      <c r="M6" s="95">
        <f t="shared" si="3"/>
        <v>0</v>
      </c>
      <c r="N6" s="93" t="s">
        <v>16</v>
      </c>
      <c r="O6" s="95">
        <f t="shared" si="4"/>
        <v>1</v>
      </c>
      <c r="P6" s="95" t="s">
        <v>732</v>
      </c>
      <c r="Q6" s="95"/>
    </row>
    <row r="7" spans="1:30" ht="42">
      <c r="A7" s="93">
        <v>2016</v>
      </c>
      <c r="B7" s="245"/>
      <c r="C7" s="94" t="s">
        <v>539</v>
      </c>
      <c r="D7" s="95" t="s">
        <v>51</v>
      </c>
      <c r="E7" s="95" t="s">
        <v>13</v>
      </c>
      <c r="F7" s="95" t="s">
        <v>14</v>
      </c>
      <c r="G7" s="95">
        <f t="shared" si="0"/>
        <v>1</v>
      </c>
      <c r="H7" s="95" t="s">
        <v>955</v>
      </c>
      <c r="I7" s="95">
        <f t="shared" si="1"/>
        <v>1</v>
      </c>
      <c r="J7" s="93" t="s">
        <v>36</v>
      </c>
      <c r="K7" s="95">
        <f t="shared" si="2"/>
        <v>0</v>
      </c>
      <c r="L7" s="93" t="s">
        <v>15</v>
      </c>
      <c r="M7" s="95">
        <f t="shared" si="3"/>
        <v>0</v>
      </c>
      <c r="N7" s="93" t="s">
        <v>15</v>
      </c>
      <c r="O7" s="95">
        <f t="shared" si="4"/>
        <v>0</v>
      </c>
      <c r="P7" s="95" t="s">
        <v>732</v>
      </c>
      <c r="Q7" s="95" t="s">
        <v>52</v>
      </c>
    </row>
    <row r="8" spans="1:30" ht="42">
      <c r="A8" s="93">
        <v>2017</v>
      </c>
      <c r="B8" s="245"/>
      <c r="C8" s="94" t="s">
        <v>42</v>
      </c>
      <c r="D8" s="95" t="s">
        <v>62</v>
      </c>
      <c r="E8" s="95" t="s">
        <v>63</v>
      </c>
      <c r="F8" s="95" t="s">
        <v>14</v>
      </c>
      <c r="G8" s="95">
        <f t="shared" si="0"/>
        <v>1</v>
      </c>
      <c r="H8" s="95" t="s">
        <v>955</v>
      </c>
      <c r="I8" s="95">
        <f t="shared" si="1"/>
        <v>1</v>
      </c>
      <c r="J8" s="93" t="s">
        <v>15</v>
      </c>
      <c r="K8" s="95">
        <f t="shared" si="2"/>
        <v>0</v>
      </c>
      <c r="L8" s="93" t="s">
        <v>16</v>
      </c>
      <c r="M8" s="95">
        <f t="shared" si="3"/>
        <v>1</v>
      </c>
      <c r="N8" s="93" t="s">
        <v>15</v>
      </c>
      <c r="O8" s="95">
        <f t="shared" si="4"/>
        <v>0</v>
      </c>
      <c r="P8" s="95" t="s">
        <v>733</v>
      </c>
      <c r="Q8" s="95" t="s">
        <v>65</v>
      </c>
    </row>
    <row r="9" spans="1:30" ht="42">
      <c r="A9" s="93">
        <v>2017</v>
      </c>
      <c r="B9" s="245"/>
      <c r="C9" s="94" t="s">
        <v>42</v>
      </c>
      <c r="D9" s="95" t="s">
        <v>66</v>
      </c>
      <c r="E9" s="95" t="s">
        <v>63</v>
      </c>
      <c r="F9" s="95" t="s">
        <v>14</v>
      </c>
      <c r="G9" s="95">
        <f t="shared" si="0"/>
        <v>1</v>
      </c>
      <c r="H9" s="95" t="s">
        <v>954</v>
      </c>
      <c r="I9" s="95">
        <f t="shared" si="1"/>
        <v>0</v>
      </c>
      <c r="J9" s="93" t="s">
        <v>15</v>
      </c>
      <c r="K9" s="95">
        <f t="shared" si="2"/>
        <v>0</v>
      </c>
      <c r="L9" s="93" t="s">
        <v>15</v>
      </c>
      <c r="M9" s="95">
        <f t="shared" si="3"/>
        <v>0</v>
      </c>
      <c r="N9" s="93" t="s">
        <v>16</v>
      </c>
      <c r="O9" s="95">
        <f t="shared" si="4"/>
        <v>1</v>
      </c>
      <c r="P9" s="95" t="s">
        <v>733</v>
      </c>
      <c r="Q9" s="95"/>
    </row>
    <row r="10" spans="1:30" ht="42">
      <c r="A10" s="93">
        <v>2017</v>
      </c>
      <c r="B10" s="245"/>
      <c r="C10" s="94" t="s">
        <v>45</v>
      </c>
      <c r="D10" s="95" t="s">
        <v>81</v>
      </c>
      <c r="E10" s="95" t="s">
        <v>63</v>
      </c>
      <c r="F10" s="95" t="s">
        <v>14</v>
      </c>
      <c r="G10" s="95">
        <f t="shared" si="0"/>
        <v>1</v>
      </c>
      <c r="H10" s="95" t="s">
        <v>955</v>
      </c>
      <c r="I10" s="95">
        <f t="shared" si="1"/>
        <v>1</v>
      </c>
      <c r="J10" s="93" t="s">
        <v>16</v>
      </c>
      <c r="K10" s="95">
        <f t="shared" si="2"/>
        <v>1</v>
      </c>
      <c r="L10" s="93" t="s">
        <v>15</v>
      </c>
      <c r="M10" s="95">
        <f t="shared" si="3"/>
        <v>0</v>
      </c>
      <c r="N10" s="93" t="s">
        <v>16</v>
      </c>
      <c r="O10" s="95">
        <f t="shared" si="4"/>
        <v>1</v>
      </c>
      <c r="P10" s="95" t="s">
        <v>733</v>
      </c>
      <c r="Q10" s="95"/>
    </row>
    <row r="11" spans="1:30" ht="42">
      <c r="A11" s="93">
        <v>2018</v>
      </c>
      <c r="B11" s="245"/>
      <c r="C11" s="94" t="s">
        <v>87</v>
      </c>
      <c r="D11" s="95" t="s">
        <v>88</v>
      </c>
      <c r="E11" s="95" t="s">
        <v>89</v>
      </c>
      <c r="F11" s="95" t="s">
        <v>90</v>
      </c>
      <c r="G11" s="95">
        <f t="shared" si="0"/>
        <v>0</v>
      </c>
      <c r="H11" s="95" t="s">
        <v>955</v>
      </c>
      <c r="I11" s="95">
        <f t="shared" si="1"/>
        <v>1</v>
      </c>
      <c r="J11" s="93" t="s">
        <v>15</v>
      </c>
      <c r="K11" s="95">
        <f t="shared" si="2"/>
        <v>0</v>
      </c>
      <c r="L11" s="93" t="s">
        <v>15</v>
      </c>
      <c r="M11" s="95">
        <f t="shared" si="3"/>
        <v>0</v>
      </c>
      <c r="N11" s="93" t="s">
        <v>15</v>
      </c>
      <c r="O11" s="95">
        <f t="shared" si="4"/>
        <v>0</v>
      </c>
      <c r="P11" s="95"/>
      <c r="Q11" s="95"/>
    </row>
    <row r="12" spans="1:30" ht="29">
      <c r="A12" s="93">
        <v>2018</v>
      </c>
      <c r="B12" s="245"/>
      <c r="C12" s="94" t="s">
        <v>539</v>
      </c>
      <c r="D12" s="95" t="s">
        <v>91</v>
      </c>
      <c r="E12" s="95" t="s">
        <v>92</v>
      </c>
      <c r="F12" s="95" t="s">
        <v>14</v>
      </c>
      <c r="G12" s="95">
        <f t="shared" si="0"/>
        <v>1</v>
      </c>
      <c r="H12" s="95" t="s">
        <v>955</v>
      </c>
      <c r="I12" s="95">
        <f t="shared" si="1"/>
        <v>1</v>
      </c>
      <c r="J12" s="93" t="s">
        <v>36</v>
      </c>
      <c r="K12" s="95">
        <f t="shared" si="2"/>
        <v>0</v>
      </c>
      <c r="L12" s="93" t="s">
        <v>93</v>
      </c>
      <c r="M12" s="95">
        <f t="shared" si="3"/>
        <v>0</v>
      </c>
      <c r="N12" s="93" t="s">
        <v>15</v>
      </c>
      <c r="O12" s="95">
        <f t="shared" si="4"/>
        <v>0</v>
      </c>
      <c r="P12" s="95" t="s">
        <v>16</v>
      </c>
      <c r="Q12" s="95"/>
    </row>
    <row r="13" spans="1:30" ht="28">
      <c r="A13" s="93">
        <v>2018</v>
      </c>
      <c r="B13" s="245"/>
      <c r="C13" s="94" t="s">
        <v>87</v>
      </c>
      <c r="D13" s="95" t="s">
        <v>94</v>
      </c>
      <c r="E13" s="95" t="s">
        <v>95</v>
      </c>
      <c r="F13" s="95" t="s">
        <v>14</v>
      </c>
      <c r="G13" s="95">
        <f t="shared" si="0"/>
        <v>1</v>
      </c>
      <c r="H13" s="95" t="s">
        <v>955</v>
      </c>
      <c r="I13" s="95">
        <f t="shared" si="1"/>
        <v>1</v>
      </c>
      <c r="J13" s="93" t="s">
        <v>15</v>
      </c>
      <c r="K13" s="95">
        <f t="shared" si="2"/>
        <v>0</v>
      </c>
      <c r="L13" s="93" t="s">
        <v>15</v>
      </c>
      <c r="M13" s="95">
        <f t="shared" si="3"/>
        <v>0</v>
      </c>
      <c r="N13" s="93" t="s">
        <v>15</v>
      </c>
      <c r="O13" s="95">
        <f t="shared" si="4"/>
        <v>0</v>
      </c>
      <c r="P13" s="95" t="s">
        <v>16</v>
      </c>
      <c r="Q13" s="95"/>
    </row>
    <row r="14" spans="1:30" ht="42">
      <c r="A14" s="93"/>
      <c r="B14" s="245"/>
      <c r="C14" s="94" t="s">
        <v>45</v>
      </c>
      <c r="D14" s="95" t="s">
        <v>96</v>
      </c>
      <c r="E14" s="95" t="s">
        <v>89</v>
      </c>
      <c r="F14" s="95" t="s">
        <v>97</v>
      </c>
      <c r="G14" s="95">
        <f t="shared" si="0"/>
        <v>0</v>
      </c>
      <c r="H14" s="95" t="s">
        <v>955</v>
      </c>
      <c r="I14" s="95">
        <f t="shared" si="1"/>
        <v>1</v>
      </c>
      <c r="J14" s="93" t="s">
        <v>15</v>
      </c>
      <c r="K14" s="95">
        <f t="shared" si="2"/>
        <v>0</v>
      </c>
      <c r="L14" s="93" t="s">
        <v>15</v>
      </c>
      <c r="M14" s="95">
        <f t="shared" si="3"/>
        <v>0</v>
      </c>
      <c r="N14" s="93" t="s">
        <v>15</v>
      </c>
      <c r="O14" s="95">
        <f t="shared" si="4"/>
        <v>0</v>
      </c>
      <c r="P14" s="95" t="s">
        <v>16</v>
      </c>
      <c r="Q14" s="95" t="s">
        <v>98</v>
      </c>
    </row>
    <row r="15" spans="1:30" ht="98" customHeight="1">
      <c r="A15" s="93">
        <v>2018</v>
      </c>
      <c r="B15" s="245"/>
      <c r="C15" s="94" t="s">
        <v>45</v>
      </c>
      <c r="D15" s="95" t="s">
        <v>99</v>
      </c>
      <c r="E15" s="95" t="s">
        <v>100</v>
      </c>
      <c r="F15" s="95" t="s">
        <v>97</v>
      </c>
      <c r="G15" s="95">
        <f t="shared" si="0"/>
        <v>0</v>
      </c>
      <c r="H15" s="95" t="s">
        <v>955</v>
      </c>
      <c r="I15" s="95">
        <f t="shared" si="1"/>
        <v>1</v>
      </c>
      <c r="J15" s="93" t="s">
        <v>15</v>
      </c>
      <c r="K15" s="95">
        <f t="shared" si="2"/>
        <v>0</v>
      </c>
      <c r="L15" s="93" t="s">
        <v>16</v>
      </c>
      <c r="M15" s="95">
        <f t="shared" si="3"/>
        <v>1</v>
      </c>
      <c r="N15" s="93" t="s">
        <v>15</v>
      </c>
      <c r="O15" s="95">
        <f t="shared" si="4"/>
        <v>0</v>
      </c>
      <c r="P15" s="95" t="s">
        <v>16</v>
      </c>
      <c r="Q15" s="95" t="s">
        <v>101</v>
      </c>
    </row>
    <row r="16" spans="1:30" ht="42">
      <c r="A16" s="93">
        <v>2018</v>
      </c>
      <c r="B16" s="245"/>
      <c r="C16" s="94" t="s">
        <v>45</v>
      </c>
      <c r="D16" s="95" t="s">
        <v>102</v>
      </c>
      <c r="E16" s="95" t="s">
        <v>100</v>
      </c>
      <c r="F16" s="95" t="s">
        <v>97</v>
      </c>
      <c r="G16" s="95">
        <f t="shared" si="0"/>
        <v>0</v>
      </c>
      <c r="H16" s="95" t="s">
        <v>955</v>
      </c>
      <c r="I16" s="95">
        <f t="shared" si="1"/>
        <v>1</v>
      </c>
      <c r="J16" s="93" t="s">
        <v>15</v>
      </c>
      <c r="K16" s="95">
        <f t="shared" si="2"/>
        <v>0</v>
      </c>
      <c r="L16" s="93" t="s">
        <v>16</v>
      </c>
      <c r="M16" s="95">
        <f t="shared" si="3"/>
        <v>1</v>
      </c>
      <c r="N16" s="93" t="s">
        <v>15</v>
      </c>
      <c r="O16" s="95">
        <f t="shared" si="4"/>
        <v>0</v>
      </c>
      <c r="P16" s="95" t="s">
        <v>16</v>
      </c>
      <c r="Q16" s="95" t="s">
        <v>98</v>
      </c>
    </row>
    <row r="17" spans="1:17" ht="42">
      <c r="A17" s="93">
        <v>2018</v>
      </c>
      <c r="B17" s="245"/>
      <c r="C17" s="94" t="s">
        <v>539</v>
      </c>
      <c r="D17" s="95" t="s">
        <v>103</v>
      </c>
      <c r="E17" s="95" t="s">
        <v>95</v>
      </c>
      <c r="F17" s="95" t="s">
        <v>14</v>
      </c>
      <c r="G17" s="95">
        <f t="shared" si="0"/>
        <v>1</v>
      </c>
      <c r="H17" s="95" t="s">
        <v>955</v>
      </c>
      <c r="I17" s="95">
        <f t="shared" si="1"/>
        <v>1</v>
      </c>
      <c r="J17" s="93" t="s">
        <v>36</v>
      </c>
      <c r="K17" s="95">
        <f t="shared" si="2"/>
        <v>0</v>
      </c>
      <c r="L17" s="93" t="s">
        <v>15</v>
      </c>
      <c r="M17" s="95">
        <f t="shared" si="3"/>
        <v>0</v>
      </c>
      <c r="N17" s="93" t="s">
        <v>15</v>
      </c>
      <c r="O17" s="95">
        <f t="shared" si="4"/>
        <v>0</v>
      </c>
      <c r="P17" s="95"/>
      <c r="Q17" s="95"/>
    </row>
    <row r="18" spans="1:17" ht="42">
      <c r="A18" s="93">
        <v>2018</v>
      </c>
      <c r="B18" s="245"/>
      <c r="C18" s="94" t="s">
        <v>539</v>
      </c>
      <c r="D18" s="95" t="s">
        <v>104</v>
      </c>
      <c r="E18" s="95" t="s">
        <v>89</v>
      </c>
      <c r="F18" s="95" t="s">
        <v>97</v>
      </c>
      <c r="G18" s="95">
        <f t="shared" si="0"/>
        <v>0</v>
      </c>
      <c r="H18" s="95" t="s">
        <v>955</v>
      </c>
      <c r="I18" s="95">
        <f t="shared" si="1"/>
        <v>1</v>
      </c>
      <c r="J18" s="93" t="s">
        <v>36</v>
      </c>
      <c r="K18" s="95">
        <f t="shared" si="2"/>
        <v>0</v>
      </c>
      <c r="L18" s="93" t="s">
        <v>15</v>
      </c>
      <c r="M18" s="95">
        <f t="shared" si="3"/>
        <v>0</v>
      </c>
      <c r="N18" s="93" t="s">
        <v>15</v>
      </c>
      <c r="O18" s="95">
        <f t="shared" si="4"/>
        <v>0</v>
      </c>
      <c r="P18" s="95" t="s">
        <v>16</v>
      </c>
      <c r="Q18" s="95" t="s">
        <v>105</v>
      </c>
    </row>
    <row r="19" spans="1:17" ht="42">
      <c r="A19" s="93">
        <v>2018</v>
      </c>
      <c r="B19" s="245"/>
      <c r="C19" s="94" t="s">
        <v>45</v>
      </c>
      <c r="D19" s="95" t="s">
        <v>106</v>
      </c>
      <c r="E19" s="95" t="s">
        <v>89</v>
      </c>
      <c r="F19" s="95" t="s">
        <v>97</v>
      </c>
      <c r="G19" s="95">
        <f t="shared" si="0"/>
        <v>0</v>
      </c>
      <c r="H19" s="95" t="s">
        <v>955</v>
      </c>
      <c r="I19" s="95">
        <f t="shared" si="1"/>
        <v>1</v>
      </c>
      <c r="J19" s="93" t="s">
        <v>15</v>
      </c>
      <c r="K19" s="95">
        <f t="shared" si="2"/>
        <v>0</v>
      </c>
      <c r="L19" s="93" t="s">
        <v>15</v>
      </c>
      <c r="M19" s="95">
        <f t="shared" si="3"/>
        <v>0</v>
      </c>
      <c r="N19" s="93" t="s">
        <v>15</v>
      </c>
      <c r="O19" s="95">
        <f t="shared" si="4"/>
        <v>0</v>
      </c>
      <c r="P19" s="95" t="s">
        <v>16</v>
      </c>
      <c r="Q19" s="95" t="s">
        <v>107</v>
      </c>
    </row>
    <row r="20" spans="1:17" ht="42">
      <c r="A20" s="93">
        <v>2018</v>
      </c>
      <c r="B20" s="245"/>
      <c r="C20" s="94" t="s">
        <v>45</v>
      </c>
      <c r="D20" s="95" t="s">
        <v>108</v>
      </c>
      <c r="E20" s="95" t="s">
        <v>89</v>
      </c>
      <c r="F20" s="95" t="s">
        <v>97</v>
      </c>
      <c r="G20" s="95">
        <f t="shared" si="0"/>
        <v>0</v>
      </c>
      <c r="H20" s="95" t="s">
        <v>955</v>
      </c>
      <c r="I20" s="95">
        <f t="shared" si="1"/>
        <v>1</v>
      </c>
      <c r="J20" s="93" t="s">
        <v>16</v>
      </c>
      <c r="K20" s="95">
        <f t="shared" si="2"/>
        <v>1</v>
      </c>
      <c r="L20" s="93" t="s">
        <v>15</v>
      </c>
      <c r="M20" s="95">
        <f t="shared" si="3"/>
        <v>0</v>
      </c>
      <c r="N20" s="93" t="s">
        <v>15</v>
      </c>
      <c r="O20" s="95">
        <f t="shared" si="4"/>
        <v>0</v>
      </c>
      <c r="P20" s="95" t="s">
        <v>16</v>
      </c>
      <c r="Q20" s="95" t="s">
        <v>109</v>
      </c>
    </row>
    <row r="21" spans="1:17" ht="42">
      <c r="A21" s="93">
        <v>2018</v>
      </c>
      <c r="B21" s="245"/>
      <c r="C21" s="94" t="s">
        <v>539</v>
      </c>
      <c r="D21" s="95" t="s">
        <v>110</v>
      </c>
      <c r="E21" s="95" t="s">
        <v>95</v>
      </c>
      <c r="F21" s="95" t="s">
        <v>14</v>
      </c>
      <c r="G21" s="95">
        <f t="shared" si="0"/>
        <v>1</v>
      </c>
      <c r="H21" s="95" t="s">
        <v>955</v>
      </c>
      <c r="I21" s="95">
        <f t="shared" si="1"/>
        <v>1</v>
      </c>
      <c r="J21" s="93" t="s">
        <v>36</v>
      </c>
      <c r="K21" s="95">
        <f t="shared" si="2"/>
        <v>0</v>
      </c>
      <c r="L21" s="93" t="s">
        <v>15</v>
      </c>
      <c r="M21" s="95">
        <f t="shared" si="3"/>
        <v>0</v>
      </c>
      <c r="N21" s="93" t="s">
        <v>16</v>
      </c>
      <c r="O21" s="95">
        <f t="shared" si="4"/>
        <v>1</v>
      </c>
      <c r="P21" s="95" t="s">
        <v>16</v>
      </c>
      <c r="Q21" s="95"/>
    </row>
    <row r="22" spans="1:17" ht="29">
      <c r="A22" s="93">
        <v>2018</v>
      </c>
      <c r="B22" s="245"/>
      <c r="C22" s="94" t="s">
        <v>539</v>
      </c>
      <c r="D22" s="95" t="s">
        <v>111</v>
      </c>
      <c r="E22" s="95" t="s">
        <v>89</v>
      </c>
      <c r="F22" s="95" t="s">
        <v>90</v>
      </c>
      <c r="G22" s="95">
        <f t="shared" si="0"/>
        <v>0</v>
      </c>
      <c r="H22" s="95" t="s">
        <v>955</v>
      </c>
      <c r="I22" s="95">
        <f t="shared" si="1"/>
        <v>1</v>
      </c>
      <c r="J22" s="93" t="s">
        <v>36</v>
      </c>
      <c r="K22" s="95">
        <f t="shared" si="2"/>
        <v>0</v>
      </c>
      <c r="L22" s="93" t="s">
        <v>36</v>
      </c>
      <c r="M22" s="95">
        <f t="shared" si="3"/>
        <v>0</v>
      </c>
      <c r="N22" s="93" t="s">
        <v>15</v>
      </c>
      <c r="O22" s="95">
        <f t="shared" si="4"/>
        <v>0</v>
      </c>
      <c r="P22" s="95" t="s">
        <v>16</v>
      </c>
      <c r="Q22" s="95"/>
    </row>
    <row r="23" spans="1:17" ht="29">
      <c r="A23" s="93">
        <v>2018</v>
      </c>
      <c r="B23" s="245"/>
      <c r="C23" s="94" t="s">
        <v>539</v>
      </c>
      <c r="D23" s="95" t="s">
        <v>112</v>
      </c>
      <c r="E23" s="95" t="s">
        <v>89</v>
      </c>
      <c r="F23" s="95" t="s">
        <v>113</v>
      </c>
      <c r="G23" s="95">
        <f t="shared" si="0"/>
        <v>0</v>
      </c>
      <c r="H23" s="95" t="s">
        <v>955</v>
      </c>
      <c r="I23" s="95">
        <f t="shared" si="1"/>
        <v>1</v>
      </c>
      <c r="J23" s="93" t="s">
        <v>36</v>
      </c>
      <c r="K23" s="95">
        <f t="shared" si="2"/>
        <v>0</v>
      </c>
      <c r="L23" s="93" t="s">
        <v>36</v>
      </c>
      <c r="M23" s="95">
        <f t="shared" si="3"/>
        <v>0</v>
      </c>
      <c r="N23" s="93" t="s">
        <v>15</v>
      </c>
      <c r="O23" s="95">
        <f t="shared" si="4"/>
        <v>0</v>
      </c>
      <c r="P23" s="95" t="s">
        <v>16</v>
      </c>
      <c r="Q23" s="95" t="s">
        <v>114</v>
      </c>
    </row>
    <row r="24" spans="1:17" ht="29">
      <c r="A24" s="93">
        <v>2018</v>
      </c>
      <c r="B24" s="245"/>
      <c r="C24" s="94" t="s">
        <v>539</v>
      </c>
      <c r="D24" s="95" t="s">
        <v>115</v>
      </c>
      <c r="E24" s="95" t="s">
        <v>89</v>
      </c>
      <c r="F24" s="95" t="s">
        <v>113</v>
      </c>
      <c r="G24" s="95">
        <f t="shared" si="0"/>
        <v>0</v>
      </c>
      <c r="H24" s="95" t="s">
        <v>955</v>
      </c>
      <c r="I24" s="95">
        <f t="shared" si="1"/>
        <v>1</v>
      </c>
      <c r="J24" s="93" t="s">
        <v>36</v>
      </c>
      <c r="K24" s="95">
        <f t="shared" si="2"/>
        <v>0</v>
      </c>
      <c r="L24" s="93" t="s">
        <v>36</v>
      </c>
      <c r="M24" s="95">
        <f t="shared" si="3"/>
        <v>0</v>
      </c>
      <c r="N24" s="93" t="s">
        <v>15</v>
      </c>
      <c r="O24" s="95">
        <f t="shared" si="4"/>
        <v>0</v>
      </c>
      <c r="P24" s="95" t="s">
        <v>16</v>
      </c>
      <c r="Q24" s="95" t="s">
        <v>116</v>
      </c>
    </row>
    <row r="25" spans="1:17" ht="29">
      <c r="A25" s="93">
        <v>2018</v>
      </c>
      <c r="B25" s="245"/>
      <c r="C25" s="94" t="s">
        <v>539</v>
      </c>
      <c r="D25" s="95" t="s">
        <v>117</v>
      </c>
      <c r="E25" s="95" t="s">
        <v>89</v>
      </c>
      <c r="F25" s="95" t="s">
        <v>113</v>
      </c>
      <c r="G25" s="95">
        <f t="shared" si="0"/>
        <v>0</v>
      </c>
      <c r="H25" s="95" t="s">
        <v>955</v>
      </c>
      <c r="I25" s="95">
        <f t="shared" si="1"/>
        <v>1</v>
      </c>
      <c r="J25" s="93" t="s">
        <v>36</v>
      </c>
      <c r="K25" s="95">
        <f t="shared" si="2"/>
        <v>0</v>
      </c>
      <c r="L25" s="93" t="s">
        <v>36</v>
      </c>
      <c r="M25" s="95">
        <f t="shared" si="3"/>
        <v>0</v>
      </c>
      <c r="N25" s="93" t="s">
        <v>15</v>
      </c>
      <c r="O25" s="95">
        <f t="shared" si="4"/>
        <v>0</v>
      </c>
      <c r="P25" s="95" t="s">
        <v>16</v>
      </c>
      <c r="Q25" s="95"/>
    </row>
    <row r="26" spans="1:17" ht="28">
      <c r="A26" s="93">
        <v>2018</v>
      </c>
      <c r="B26" s="245"/>
      <c r="C26" s="94" t="s">
        <v>42</v>
      </c>
      <c r="D26" s="95" t="s">
        <v>118</v>
      </c>
      <c r="E26" s="95" t="s">
        <v>89</v>
      </c>
      <c r="F26" s="95" t="s">
        <v>90</v>
      </c>
      <c r="G26" s="95">
        <f t="shared" si="0"/>
        <v>0</v>
      </c>
      <c r="H26" s="95" t="s">
        <v>955</v>
      </c>
      <c r="I26" s="95">
        <f t="shared" si="1"/>
        <v>1</v>
      </c>
      <c r="J26" s="93" t="s">
        <v>36</v>
      </c>
      <c r="K26" s="95">
        <f t="shared" si="2"/>
        <v>0</v>
      </c>
      <c r="L26" s="93" t="s">
        <v>36</v>
      </c>
      <c r="M26" s="95">
        <f t="shared" si="3"/>
        <v>0</v>
      </c>
      <c r="N26" s="93" t="s">
        <v>36</v>
      </c>
      <c r="O26" s="95">
        <f t="shared" si="4"/>
        <v>0</v>
      </c>
      <c r="P26" s="95" t="s">
        <v>16</v>
      </c>
      <c r="Q26" s="95" t="s">
        <v>119</v>
      </c>
    </row>
    <row r="27" spans="1:17" ht="84">
      <c r="A27" s="93">
        <v>2018</v>
      </c>
      <c r="B27" s="245"/>
      <c r="C27" s="94" t="s">
        <v>42</v>
      </c>
      <c r="D27" s="95" t="s">
        <v>120</v>
      </c>
      <c r="E27" s="95" t="s">
        <v>95</v>
      </c>
      <c r="F27" s="95" t="s">
        <v>14</v>
      </c>
      <c r="G27" s="95">
        <f t="shared" si="0"/>
        <v>1</v>
      </c>
      <c r="H27" s="95" t="s">
        <v>955</v>
      </c>
      <c r="I27" s="95">
        <f t="shared" si="1"/>
        <v>1</v>
      </c>
      <c r="J27" s="93" t="s">
        <v>15</v>
      </c>
      <c r="K27" s="95">
        <f t="shared" si="2"/>
        <v>0</v>
      </c>
      <c r="L27" s="93" t="s">
        <v>15</v>
      </c>
      <c r="M27" s="95">
        <f t="shared" si="3"/>
        <v>0</v>
      </c>
      <c r="N27" s="93" t="s">
        <v>15</v>
      </c>
      <c r="O27" s="95">
        <f t="shared" si="4"/>
        <v>0</v>
      </c>
      <c r="P27" s="95"/>
      <c r="Q27" s="95"/>
    </row>
    <row r="28" spans="1:17" ht="42">
      <c r="A28" s="93">
        <v>2018</v>
      </c>
      <c r="B28" s="245"/>
      <c r="C28" s="94" t="s">
        <v>42</v>
      </c>
      <c r="D28" s="95" t="s">
        <v>121</v>
      </c>
      <c r="E28" s="95" t="s">
        <v>95</v>
      </c>
      <c r="F28" s="95" t="s">
        <v>14</v>
      </c>
      <c r="G28" s="95">
        <f t="shared" si="0"/>
        <v>1</v>
      </c>
      <c r="H28" s="95" t="s">
        <v>955</v>
      </c>
      <c r="I28" s="95">
        <f t="shared" si="1"/>
        <v>1</v>
      </c>
      <c r="J28" s="93" t="s">
        <v>15</v>
      </c>
      <c r="K28" s="95">
        <f t="shared" si="2"/>
        <v>0</v>
      </c>
      <c r="L28" s="93" t="s">
        <v>15</v>
      </c>
      <c r="M28" s="95">
        <f t="shared" si="3"/>
        <v>0</v>
      </c>
      <c r="N28" s="93" t="s">
        <v>15</v>
      </c>
      <c r="O28" s="95">
        <f t="shared" si="4"/>
        <v>0</v>
      </c>
      <c r="P28" s="95"/>
      <c r="Q28" s="95"/>
    </row>
    <row r="29" spans="1:17" ht="42">
      <c r="A29" s="93">
        <v>2018</v>
      </c>
      <c r="B29" s="245"/>
      <c r="C29" s="94" t="s">
        <v>42</v>
      </c>
      <c r="D29" s="95" t="s">
        <v>122</v>
      </c>
      <c r="E29" s="95" t="s">
        <v>95</v>
      </c>
      <c r="F29" s="95" t="s">
        <v>14</v>
      </c>
      <c r="G29" s="95">
        <f t="shared" si="0"/>
        <v>1</v>
      </c>
      <c r="H29" s="95" t="s">
        <v>955</v>
      </c>
      <c r="I29" s="95">
        <f t="shared" si="1"/>
        <v>1</v>
      </c>
      <c r="J29" s="93" t="s">
        <v>15</v>
      </c>
      <c r="K29" s="95">
        <f t="shared" si="2"/>
        <v>0</v>
      </c>
      <c r="L29" s="93" t="s">
        <v>15</v>
      </c>
      <c r="M29" s="95">
        <f t="shared" si="3"/>
        <v>0</v>
      </c>
      <c r="N29" s="93" t="s">
        <v>15</v>
      </c>
      <c r="O29" s="95">
        <f t="shared" si="4"/>
        <v>0</v>
      </c>
      <c r="P29" s="95"/>
      <c r="Q29" s="95"/>
    </row>
    <row r="30" spans="1:17" ht="98">
      <c r="A30" s="93">
        <v>2018</v>
      </c>
      <c r="B30" s="245"/>
      <c r="C30" s="94" t="s">
        <v>45</v>
      </c>
      <c r="D30" s="95" t="s">
        <v>123</v>
      </c>
      <c r="E30" s="95" t="s">
        <v>95</v>
      </c>
      <c r="F30" s="95" t="s">
        <v>14</v>
      </c>
      <c r="G30" s="95">
        <f t="shared" si="0"/>
        <v>1</v>
      </c>
      <c r="H30" s="95" t="s">
        <v>955</v>
      </c>
      <c r="I30" s="95">
        <f t="shared" si="1"/>
        <v>1</v>
      </c>
      <c r="J30" s="93" t="s">
        <v>15</v>
      </c>
      <c r="K30" s="95">
        <f t="shared" si="2"/>
        <v>0</v>
      </c>
      <c r="L30" s="93" t="s">
        <v>15</v>
      </c>
      <c r="M30" s="95">
        <f t="shared" si="3"/>
        <v>0</v>
      </c>
      <c r="N30" s="93" t="s">
        <v>15</v>
      </c>
      <c r="O30" s="95">
        <f t="shared" si="4"/>
        <v>0</v>
      </c>
      <c r="P30" s="95"/>
      <c r="Q30" s="95"/>
    </row>
    <row r="31" spans="1:17" ht="28">
      <c r="A31" s="93">
        <v>2018</v>
      </c>
      <c r="B31" s="245"/>
      <c r="C31" s="94" t="s">
        <v>45</v>
      </c>
      <c r="D31" s="95" t="s">
        <v>124</v>
      </c>
      <c r="E31" s="95" t="s">
        <v>95</v>
      </c>
      <c r="F31" s="95" t="s">
        <v>14</v>
      </c>
      <c r="G31" s="95">
        <f t="shared" si="0"/>
        <v>1</v>
      </c>
      <c r="H31" s="95" t="s">
        <v>955</v>
      </c>
      <c r="I31" s="95">
        <f t="shared" si="1"/>
        <v>1</v>
      </c>
      <c r="J31" s="93" t="s">
        <v>15</v>
      </c>
      <c r="K31" s="95">
        <f t="shared" si="2"/>
        <v>0</v>
      </c>
      <c r="L31" s="93" t="s">
        <v>15</v>
      </c>
      <c r="M31" s="95">
        <f t="shared" si="3"/>
        <v>0</v>
      </c>
      <c r="N31" s="93" t="s">
        <v>15</v>
      </c>
      <c r="O31" s="95">
        <f t="shared" si="4"/>
        <v>0</v>
      </c>
      <c r="P31" s="95"/>
      <c r="Q31" s="95"/>
    </row>
    <row r="32" spans="1:17" ht="84">
      <c r="A32" s="93">
        <v>2018</v>
      </c>
      <c r="B32" s="245"/>
      <c r="C32" s="94" t="s">
        <v>45</v>
      </c>
      <c r="D32" s="95" t="s">
        <v>125</v>
      </c>
      <c r="E32" s="95" t="s">
        <v>95</v>
      </c>
      <c r="F32" s="95" t="s">
        <v>14</v>
      </c>
      <c r="G32" s="95">
        <f t="shared" si="0"/>
        <v>1</v>
      </c>
      <c r="H32" s="95" t="s">
        <v>955</v>
      </c>
      <c r="I32" s="95">
        <f t="shared" si="1"/>
        <v>1</v>
      </c>
      <c r="J32" s="93" t="s">
        <v>15</v>
      </c>
      <c r="K32" s="95">
        <f t="shared" si="2"/>
        <v>0</v>
      </c>
      <c r="L32" s="93" t="s">
        <v>15</v>
      </c>
      <c r="M32" s="95">
        <f t="shared" si="3"/>
        <v>0</v>
      </c>
      <c r="N32" s="93" t="s">
        <v>15</v>
      </c>
      <c r="O32" s="95">
        <f t="shared" si="4"/>
        <v>0</v>
      </c>
      <c r="P32" s="95"/>
      <c r="Q32" s="95"/>
    </row>
    <row r="33" spans="1:17" ht="42">
      <c r="A33" s="93"/>
      <c r="B33" s="245"/>
      <c r="C33" s="96" t="s">
        <v>550</v>
      </c>
      <c r="D33" s="95" t="s">
        <v>126</v>
      </c>
      <c r="E33" s="95" t="s">
        <v>89</v>
      </c>
      <c r="F33" s="95" t="s">
        <v>90</v>
      </c>
      <c r="G33" s="95">
        <f t="shared" si="0"/>
        <v>0</v>
      </c>
      <c r="H33" s="95" t="s">
        <v>955</v>
      </c>
      <c r="I33" s="95">
        <f t="shared" si="1"/>
        <v>1</v>
      </c>
      <c r="J33" s="93" t="s">
        <v>36</v>
      </c>
      <c r="K33" s="95">
        <f t="shared" si="2"/>
        <v>0</v>
      </c>
      <c r="L33" s="93" t="s">
        <v>15</v>
      </c>
      <c r="M33" s="95">
        <f t="shared" si="3"/>
        <v>0</v>
      </c>
      <c r="N33" s="93" t="s">
        <v>15</v>
      </c>
      <c r="O33" s="95">
        <f t="shared" si="4"/>
        <v>0</v>
      </c>
      <c r="P33" s="95" t="s">
        <v>16</v>
      </c>
      <c r="Q33" s="95" t="s">
        <v>127</v>
      </c>
    </row>
    <row r="34" spans="1:17" ht="39">
      <c r="A34" s="93">
        <v>2018</v>
      </c>
      <c r="B34" s="245"/>
      <c r="C34" s="96" t="s">
        <v>550</v>
      </c>
      <c r="D34" s="95" t="s">
        <v>128</v>
      </c>
      <c r="E34" s="95" t="s">
        <v>95</v>
      </c>
      <c r="F34" s="95" t="s">
        <v>14</v>
      </c>
      <c r="G34" s="95">
        <f t="shared" ref="G34:G65" si="5">IF(F34="UNICEF",1,0)</f>
        <v>1</v>
      </c>
      <c r="H34" s="95" t="s">
        <v>955</v>
      </c>
      <c r="I34" s="95">
        <f t="shared" ref="I34:I65" si="6">IF(H34="Quant",1,0)</f>
        <v>1</v>
      </c>
      <c r="J34" s="93" t="s">
        <v>15</v>
      </c>
      <c r="K34" s="95">
        <f t="shared" ref="K34:K65" si="7">IF(J34="Yes",1,0)</f>
        <v>0</v>
      </c>
      <c r="L34" s="93" t="s">
        <v>15</v>
      </c>
      <c r="M34" s="95">
        <f t="shared" ref="M34:M65" si="8">IF(L34="Yes",1,0)</f>
        <v>0</v>
      </c>
      <c r="N34" s="93" t="s">
        <v>15</v>
      </c>
      <c r="O34" s="95">
        <f t="shared" ref="O34:O65" si="9">IF(N34="Yes",1,0)</f>
        <v>0</v>
      </c>
      <c r="P34" s="95"/>
      <c r="Q34" s="95"/>
    </row>
    <row r="35" spans="1:17" ht="56">
      <c r="A35" s="93">
        <v>2018</v>
      </c>
      <c r="B35" s="245"/>
      <c r="C35" s="94" t="s">
        <v>87</v>
      </c>
      <c r="D35" s="95" t="s">
        <v>129</v>
      </c>
      <c r="E35" s="95" t="s">
        <v>95</v>
      </c>
      <c r="F35" s="95" t="s">
        <v>14</v>
      </c>
      <c r="G35" s="95">
        <f t="shared" si="5"/>
        <v>1</v>
      </c>
      <c r="H35" s="95" t="s">
        <v>955</v>
      </c>
      <c r="I35" s="95">
        <f t="shared" si="6"/>
        <v>1</v>
      </c>
      <c r="J35" s="93" t="s">
        <v>15</v>
      </c>
      <c r="K35" s="95">
        <f t="shared" si="7"/>
        <v>0</v>
      </c>
      <c r="L35" s="93" t="s">
        <v>15</v>
      </c>
      <c r="M35" s="95">
        <f t="shared" si="8"/>
        <v>0</v>
      </c>
      <c r="N35" s="93" t="s">
        <v>15</v>
      </c>
      <c r="O35" s="95">
        <f t="shared" si="9"/>
        <v>0</v>
      </c>
      <c r="P35" s="95"/>
      <c r="Q35" s="95"/>
    </row>
    <row r="36" spans="1:17" ht="56">
      <c r="A36" s="93">
        <v>2019</v>
      </c>
      <c r="B36" s="245"/>
      <c r="C36" s="94" t="s">
        <v>42</v>
      </c>
      <c r="D36" s="95" t="s">
        <v>189</v>
      </c>
      <c r="E36" s="95" t="s">
        <v>188</v>
      </c>
      <c r="F36" s="95" t="s">
        <v>14</v>
      </c>
      <c r="G36" s="95">
        <f t="shared" si="5"/>
        <v>1</v>
      </c>
      <c r="H36" s="95" t="s">
        <v>955</v>
      </c>
      <c r="I36" s="95">
        <f t="shared" si="6"/>
        <v>1</v>
      </c>
      <c r="J36" s="93" t="s">
        <v>36</v>
      </c>
      <c r="K36" s="95">
        <f t="shared" si="7"/>
        <v>0</v>
      </c>
      <c r="L36" s="93" t="s">
        <v>36</v>
      </c>
      <c r="M36" s="95">
        <f t="shared" si="8"/>
        <v>0</v>
      </c>
      <c r="N36" s="93" t="s">
        <v>15</v>
      </c>
      <c r="O36" s="95">
        <f t="shared" si="9"/>
        <v>0</v>
      </c>
      <c r="P36" s="95"/>
      <c r="Q36" s="95" t="s">
        <v>190</v>
      </c>
    </row>
    <row r="37" spans="1:17" ht="42">
      <c r="A37" s="93"/>
      <c r="B37" s="245"/>
      <c r="C37" s="94" t="s">
        <v>539</v>
      </c>
      <c r="D37" s="95" t="s">
        <v>191</v>
      </c>
      <c r="E37" s="95" t="s">
        <v>192</v>
      </c>
      <c r="F37" s="95" t="s">
        <v>14</v>
      </c>
      <c r="G37" s="95">
        <f t="shared" si="5"/>
        <v>1</v>
      </c>
      <c r="H37" s="95" t="s">
        <v>954</v>
      </c>
      <c r="I37" s="95">
        <f t="shared" si="6"/>
        <v>0</v>
      </c>
      <c r="J37" s="93" t="s">
        <v>36</v>
      </c>
      <c r="K37" s="95">
        <f t="shared" si="7"/>
        <v>0</v>
      </c>
      <c r="L37" s="93" t="s">
        <v>36</v>
      </c>
      <c r="M37" s="95">
        <f t="shared" si="8"/>
        <v>0</v>
      </c>
      <c r="N37" s="93" t="s">
        <v>16</v>
      </c>
      <c r="O37" s="95">
        <f t="shared" si="9"/>
        <v>1</v>
      </c>
      <c r="P37" s="95" t="s">
        <v>16</v>
      </c>
      <c r="Q37" s="95"/>
    </row>
    <row r="38" spans="1:17" ht="29">
      <c r="A38" s="93"/>
      <c r="B38" s="245"/>
      <c r="C38" s="94" t="s">
        <v>539</v>
      </c>
      <c r="D38" s="95" t="s">
        <v>193</v>
      </c>
      <c r="E38" s="95" t="s">
        <v>192</v>
      </c>
      <c r="F38" s="95" t="s">
        <v>14</v>
      </c>
      <c r="G38" s="95">
        <f t="shared" si="5"/>
        <v>1</v>
      </c>
      <c r="H38" s="95" t="s">
        <v>954</v>
      </c>
      <c r="I38" s="95">
        <f t="shared" si="6"/>
        <v>0</v>
      </c>
      <c r="J38" s="93" t="s">
        <v>36</v>
      </c>
      <c r="K38" s="95">
        <f t="shared" si="7"/>
        <v>0</v>
      </c>
      <c r="L38" s="93" t="s">
        <v>36</v>
      </c>
      <c r="M38" s="95">
        <f t="shared" si="8"/>
        <v>0</v>
      </c>
      <c r="N38" s="93" t="s">
        <v>15</v>
      </c>
      <c r="O38" s="95">
        <f t="shared" si="9"/>
        <v>0</v>
      </c>
      <c r="P38" s="95" t="s">
        <v>16</v>
      </c>
      <c r="Q38" s="95" t="s">
        <v>194</v>
      </c>
    </row>
    <row r="39" spans="1:17" ht="42">
      <c r="A39" s="93">
        <v>2019</v>
      </c>
      <c r="B39" s="245"/>
      <c r="C39" s="94" t="s">
        <v>539</v>
      </c>
      <c r="D39" s="95" t="s">
        <v>195</v>
      </c>
      <c r="E39" s="95" t="s">
        <v>188</v>
      </c>
      <c r="F39" s="95" t="s">
        <v>14</v>
      </c>
      <c r="G39" s="95">
        <f t="shared" si="5"/>
        <v>1</v>
      </c>
      <c r="H39" s="95" t="s">
        <v>955</v>
      </c>
      <c r="I39" s="95">
        <f t="shared" si="6"/>
        <v>1</v>
      </c>
      <c r="J39" s="93" t="s">
        <v>36</v>
      </c>
      <c r="K39" s="95">
        <f t="shared" si="7"/>
        <v>0</v>
      </c>
      <c r="L39" s="93" t="s">
        <v>36</v>
      </c>
      <c r="M39" s="95">
        <f t="shared" si="8"/>
        <v>0</v>
      </c>
      <c r="N39" s="93" t="s">
        <v>16</v>
      </c>
      <c r="O39" s="95">
        <f t="shared" si="9"/>
        <v>1</v>
      </c>
      <c r="P39" s="95"/>
      <c r="Q39" s="95" t="s">
        <v>196</v>
      </c>
    </row>
    <row r="40" spans="1:17" ht="29">
      <c r="A40" s="93">
        <v>2019</v>
      </c>
      <c r="B40" s="245"/>
      <c r="C40" s="94" t="s">
        <v>539</v>
      </c>
      <c r="D40" s="95" t="s">
        <v>197</v>
      </c>
      <c r="E40" s="95" t="s">
        <v>192</v>
      </c>
      <c r="F40" s="95" t="s">
        <v>14</v>
      </c>
      <c r="G40" s="95">
        <f t="shared" si="5"/>
        <v>1</v>
      </c>
      <c r="H40" s="95" t="s">
        <v>955</v>
      </c>
      <c r="I40" s="95">
        <f t="shared" si="6"/>
        <v>1</v>
      </c>
      <c r="J40" s="93" t="s">
        <v>36</v>
      </c>
      <c r="K40" s="95">
        <f t="shared" si="7"/>
        <v>0</v>
      </c>
      <c r="L40" s="93" t="s">
        <v>15</v>
      </c>
      <c r="M40" s="95">
        <f t="shared" si="8"/>
        <v>0</v>
      </c>
      <c r="N40" s="93" t="s">
        <v>15</v>
      </c>
      <c r="O40" s="95">
        <f t="shared" si="9"/>
        <v>0</v>
      </c>
      <c r="P40" s="95" t="s">
        <v>16</v>
      </c>
      <c r="Q40" s="95" t="s">
        <v>198</v>
      </c>
    </row>
    <row r="41" spans="1:17" ht="29">
      <c r="A41" s="93">
        <v>2019</v>
      </c>
      <c r="B41" s="245"/>
      <c r="C41" s="94" t="s">
        <v>539</v>
      </c>
      <c r="D41" s="95" t="s">
        <v>199</v>
      </c>
      <c r="E41" s="95" t="s">
        <v>192</v>
      </c>
      <c r="F41" s="95" t="s">
        <v>14</v>
      </c>
      <c r="G41" s="95">
        <f t="shared" si="5"/>
        <v>1</v>
      </c>
      <c r="H41" s="95" t="s">
        <v>955</v>
      </c>
      <c r="I41" s="95">
        <f t="shared" si="6"/>
        <v>1</v>
      </c>
      <c r="J41" s="93" t="s">
        <v>36</v>
      </c>
      <c r="K41" s="95">
        <f t="shared" si="7"/>
        <v>0</v>
      </c>
      <c r="L41" s="93" t="s">
        <v>36</v>
      </c>
      <c r="M41" s="95">
        <f t="shared" si="8"/>
        <v>0</v>
      </c>
      <c r="N41" s="93" t="s">
        <v>15</v>
      </c>
      <c r="O41" s="95">
        <f t="shared" si="9"/>
        <v>0</v>
      </c>
      <c r="P41" s="95" t="s">
        <v>16</v>
      </c>
      <c r="Q41" s="95" t="s">
        <v>200</v>
      </c>
    </row>
    <row r="42" spans="1:17" ht="42">
      <c r="A42" s="93">
        <v>2019</v>
      </c>
      <c r="B42" s="245"/>
      <c r="C42" s="94" t="s">
        <v>539</v>
      </c>
      <c r="D42" s="95" t="s">
        <v>201</v>
      </c>
      <c r="E42" s="95" t="s">
        <v>188</v>
      </c>
      <c r="F42" s="95" t="s">
        <v>14</v>
      </c>
      <c r="G42" s="95">
        <f t="shared" si="5"/>
        <v>1</v>
      </c>
      <c r="H42" s="95" t="s">
        <v>954</v>
      </c>
      <c r="I42" s="95">
        <f t="shared" si="6"/>
        <v>0</v>
      </c>
      <c r="J42" s="93" t="s">
        <v>36</v>
      </c>
      <c r="K42" s="95">
        <f t="shared" si="7"/>
        <v>0</v>
      </c>
      <c r="L42" s="93" t="s">
        <v>36</v>
      </c>
      <c r="M42" s="95">
        <f t="shared" si="8"/>
        <v>0</v>
      </c>
      <c r="N42" s="93" t="s">
        <v>15</v>
      </c>
      <c r="O42" s="95">
        <f t="shared" si="9"/>
        <v>0</v>
      </c>
      <c r="P42" s="95"/>
      <c r="Q42" s="95"/>
    </row>
    <row r="43" spans="1:17" ht="84">
      <c r="A43" s="93">
        <v>2019</v>
      </c>
      <c r="B43" s="245"/>
      <c r="C43" s="94" t="s">
        <v>539</v>
      </c>
      <c r="D43" s="95" t="s">
        <v>202</v>
      </c>
      <c r="E43" s="95" t="s">
        <v>188</v>
      </c>
      <c r="F43" s="95" t="s">
        <v>14</v>
      </c>
      <c r="G43" s="95">
        <f t="shared" si="5"/>
        <v>1</v>
      </c>
      <c r="H43" s="95" t="s">
        <v>955</v>
      </c>
      <c r="I43" s="95">
        <f t="shared" si="6"/>
        <v>1</v>
      </c>
      <c r="J43" s="93" t="s">
        <v>36</v>
      </c>
      <c r="K43" s="95">
        <f t="shared" si="7"/>
        <v>0</v>
      </c>
      <c r="L43" s="93" t="s">
        <v>15</v>
      </c>
      <c r="M43" s="95">
        <f t="shared" si="8"/>
        <v>0</v>
      </c>
      <c r="N43" s="93" t="s">
        <v>15</v>
      </c>
      <c r="O43" s="95">
        <f t="shared" si="9"/>
        <v>0</v>
      </c>
      <c r="P43" s="95" t="s">
        <v>16</v>
      </c>
      <c r="Q43" s="95" t="s">
        <v>203</v>
      </c>
    </row>
    <row r="44" spans="1:17" ht="28">
      <c r="A44" s="93"/>
      <c r="B44" s="245"/>
      <c r="C44" s="94" t="s">
        <v>45</v>
      </c>
      <c r="D44" s="95" t="s">
        <v>204</v>
      </c>
      <c r="E44" s="95" t="s">
        <v>192</v>
      </c>
      <c r="F44" s="95" t="s">
        <v>14</v>
      </c>
      <c r="G44" s="95">
        <f t="shared" si="5"/>
        <v>1</v>
      </c>
      <c r="H44" s="95" t="s">
        <v>955</v>
      </c>
      <c r="I44" s="95">
        <f t="shared" si="6"/>
        <v>1</v>
      </c>
      <c r="J44" s="93" t="s">
        <v>36</v>
      </c>
      <c r="K44" s="95">
        <f t="shared" si="7"/>
        <v>0</v>
      </c>
      <c r="L44" s="93" t="s">
        <v>36</v>
      </c>
      <c r="M44" s="95">
        <f t="shared" si="8"/>
        <v>0</v>
      </c>
      <c r="N44" s="93" t="s">
        <v>15</v>
      </c>
      <c r="O44" s="95">
        <f t="shared" si="9"/>
        <v>0</v>
      </c>
      <c r="P44" s="95" t="s">
        <v>16</v>
      </c>
      <c r="Q44" s="95"/>
    </row>
    <row r="45" spans="1:17" ht="28">
      <c r="A45" s="93"/>
      <c r="B45" s="245"/>
      <c r="C45" s="94" t="s">
        <v>45</v>
      </c>
      <c r="D45" s="95" t="s">
        <v>205</v>
      </c>
      <c r="E45" s="95" t="s">
        <v>192</v>
      </c>
      <c r="F45" s="95" t="s">
        <v>14</v>
      </c>
      <c r="G45" s="95">
        <f t="shared" si="5"/>
        <v>1</v>
      </c>
      <c r="H45" s="95" t="s">
        <v>955</v>
      </c>
      <c r="I45" s="95">
        <f t="shared" si="6"/>
        <v>1</v>
      </c>
      <c r="J45" s="93" t="s">
        <v>15</v>
      </c>
      <c r="K45" s="95">
        <f t="shared" si="7"/>
        <v>0</v>
      </c>
      <c r="L45" s="93" t="s">
        <v>16</v>
      </c>
      <c r="M45" s="95">
        <f t="shared" si="8"/>
        <v>1</v>
      </c>
      <c r="N45" s="93" t="s">
        <v>15</v>
      </c>
      <c r="O45" s="95">
        <f t="shared" si="9"/>
        <v>0</v>
      </c>
      <c r="P45" s="95" t="s">
        <v>16</v>
      </c>
      <c r="Q45" s="95" t="s">
        <v>206</v>
      </c>
    </row>
    <row r="46" spans="1:17" ht="28">
      <c r="A46" s="93"/>
      <c r="B46" s="245"/>
      <c r="C46" s="94" t="s">
        <v>45</v>
      </c>
      <c r="D46" s="95" t="s">
        <v>207</v>
      </c>
      <c r="E46" s="95" t="s">
        <v>192</v>
      </c>
      <c r="F46" s="95" t="s">
        <v>14</v>
      </c>
      <c r="G46" s="95">
        <f t="shared" si="5"/>
        <v>1</v>
      </c>
      <c r="H46" s="95" t="s">
        <v>955</v>
      </c>
      <c r="I46" s="95">
        <f t="shared" si="6"/>
        <v>1</v>
      </c>
      <c r="J46" s="93" t="s">
        <v>15</v>
      </c>
      <c r="K46" s="95">
        <f t="shared" si="7"/>
        <v>0</v>
      </c>
      <c r="L46" s="93" t="s">
        <v>16</v>
      </c>
      <c r="M46" s="95">
        <f t="shared" si="8"/>
        <v>1</v>
      </c>
      <c r="N46" s="93" t="s">
        <v>15</v>
      </c>
      <c r="O46" s="95">
        <f t="shared" si="9"/>
        <v>0</v>
      </c>
      <c r="P46" s="95" t="s">
        <v>16</v>
      </c>
      <c r="Q46" s="95" t="s">
        <v>208</v>
      </c>
    </row>
    <row r="47" spans="1:17" ht="20">
      <c r="A47" s="93"/>
      <c r="B47" s="245"/>
      <c r="C47" s="94" t="s">
        <v>45</v>
      </c>
      <c r="D47" s="95" t="s">
        <v>209</v>
      </c>
      <c r="E47" s="95" t="s">
        <v>192</v>
      </c>
      <c r="F47" s="95" t="s">
        <v>14</v>
      </c>
      <c r="G47" s="95">
        <f t="shared" si="5"/>
        <v>1</v>
      </c>
      <c r="H47" s="95" t="s">
        <v>954</v>
      </c>
      <c r="I47" s="95">
        <f t="shared" si="6"/>
        <v>0</v>
      </c>
      <c r="J47" s="93" t="s">
        <v>36</v>
      </c>
      <c r="K47" s="95">
        <f t="shared" si="7"/>
        <v>0</v>
      </c>
      <c r="L47" s="93" t="s">
        <v>36</v>
      </c>
      <c r="M47" s="95">
        <f t="shared" si="8"/>
        <v>0</v>
      </c>
      <c r="N47" s="93" t="s">
        <v>15</v>
      </c>
      <c r="O47" s="95">
        <f t="shared" si="9"/>
        <v>0</v>
      </c>
      <c r="P47" s="95" t="s">
        <v>16</v>
      </c>
      <c r="Q47" s="95" t="s">
        <v>210</v>
      </c>
    </row>
    <row r="48" spans="1:17" ht="56">
      <c r="A48" s="93">
        <v>2019</v>
      </c>
      <c r="B48" s="245"/>
      <c r="C48" s="94" t="s">
        <v>87</v>
      </c>
      <c r="D48" s="95" t="s">
        <v>211</v>
      </c>
      <c r="E48" s="95" t="s">
        <v>188</v>
      </c>
      <c r="F48" s="95" t="s">
        <v>14</v>
      </c>
      <c r="G48" s="95">
        <f t="shared" si="5"/>
        <v>1</v>
      </c>
      <c r="H48" s="95" t="s">
        <v>955</v>
      </c>
      <c r="I48" s="95">
        <f t="shared" si="6"/>
        <v>1</v>
      </c>
      <c r="J48" s="93" t="s">
        <v>15</v>
      </c>
      <c r="K48" s="95">
        <f t="shared" si="7"/>
        <v>0</v>
      </c>
      <c r="L48" s="93" t="s">
        <v>15</v>
      </c>
      <c r="M48" s="95">
        <f t="shared" si="8"/>
        <v>0</v>
      </c>
      <c r="N48" s="93" t="s">
        <v>16</v>
      </c>
      <c r="O48" s="95">
        <f t="shared" si="9"/>
        <v>1</v>
      </c>
      <c r="P48" s="95"/>
      <c r="Q48" s="95"/>
    </row>
    <row r="49" spans="1:18" ht="42">
      <c r="A49" s="93">
        <v>2019</v>
      </c>
      <c r="B49" s="245"/>
      <c r="C49" s="94" t="s">
        <v>212</v>
      </c>
      <c r="D49" s="95" t="s">
        <v>213</v>
      </c>
      <c r="E49" s="95" t="s">
        <v>188</v>
      </c>
      <c r="F49" s="95" t="s">
        <v>14</v>
      </c>
      <c r="G49" s="95">
        <f t="shared" si="5"/>
        <v>1</v>
      </c>
      <c r="H49" s="95" t="s">
        <v>955</v>
      </c>
      <c r="I49" s="95">
        <f t="shared" si="6"/>
        <v>1</v>
      </c>
      <c r="J49" s="93" t="s">
        <v>16</v>
      </c>
      <c r="K49" s="95">
        <f t="shared" si="7"/>
        <v>1</v>
      </c>
      <c r="L49" s="93" t="s">
        <v>16</v>
      </c>
      <c r="M49" s="95">
        <f t="shared" si="8"/>
        <v>1</v>
      </c>
      <c r="N49" s="93" t="s">
        <v>16</v>
      </c>
      <c r="O49" s="95">
        <f t="shared" si="9"/>
        <v>1</v>
      </c>
      <c r="P49" s="95" t="s">
        <v>16</v>
      </c>
      <c r="Q49" s="95" t="s">
        <v>214</v>
      </c>
    </row>
    <row r="50" spans="1:18" ht="56">
      <c r="A50" s="93"/>
      <c r="B50" s="245"/>
      <c r="C50" s="94" t="s">
        <v>212</v>
      </c>
      <c r="D50" s="95" t="s">
        <v>215</v>
      </c>
      <c r="E50" s="95" t="s">
        <v>192</v>
      </c>
      <c r="F50" s="95" t="s">
        <v>14</v>
      </c>
      <c r="G50" s="95">
        <f t="shared" si="5"/>
        <v>1</v>
      </c>
      <c r="H50" s="95" t="s">
        <v>954</v>
      </c>
      <c r="I50" s="95">
        <f t="shared" si="6"/>
        <v>0</v>
      </c>
      <c r="J50" s="93" t="s">
        <v>36</v>
      </c>
      <c r="K50" s="95">
        <f t="shared" si="7"/>
        <v>0</v>
      </c>
      <c r="L50" s="93" t="s">
        <v>36</v>
      </c>
      <c r="M50" s="95">
        <f t="shared" si="8"/>
        <v>0</v>
      </c>
      <c r="N50" s="93" t="s">
        <v>16</v>
      </c>
      <c r="O50" s="95">
        <f t="shared" si="9"/>
        <v>1</v>
      </c>
      <c r="P50" s="95" t="s">
        <v>16</v>
      </c>
      <c r="Q50" s="95"/>
    </row>
    <row r="51" spans="1:18" ht="37.5">
      <c r="A51" s="93">
        <v>2019</v>
      </c>
      <c r="B51" s="245"/>
      <c r="C51" s="94" t="s">
        <v>539</v>
      </c>
      <c r="D51" s="97" t="s">
        <v>540</v>
      </c>
      <c r="E51" s="97" t="s">
        <v>541</v>
      </c>
      <c r="F51" s="97" t="s">
        <v>90</v>
      </c>
      <c r="G51" s="95">
        <f t="shared" si="5"/>
        <v>0</v>
      </c>
      <c r="H51" s="95" t="s">
        <v>955</v>
      </c>
      <c r="I51" s="95">
        <f t="shared" si="6"/>
        <v>1</v>
      </c>
      <c r="J51" s="93" t="s">
        <v>36</v>
      </c>
      <c r="K51" s="95">
        <f t="shared" si="7"/>
        <v>0</v>
      </c>
      <c r="L51" s="93" t="s">
        <v>504</v>
      </c>
      <c r="M51" s="95">
        <f t="shared" si="8"/>
        <v>0</v>
      </c>
      <c r="N51" s="93" t="s">
        <v>15</v>
      </c>
      <c r="O51" s="95">
        <f t="shared" si="9"/>
        <v>0</v>
      </c>
      <c r="P51" s="97"/>
      <c r="Q51" s="98" t="s">
        <v>542</v>
      </c>
    </row>
    <row r="52" spans="1:18" ht="30">
      <c r="A52" s="93">
        <v>2019</v>
      </c>
      <c r="B52" s="245"/>
      <c r="C52" s="94" t="s">
        <v>539</v>
      </c>
      <c r="D52" s="97" t="s">
        <v>543</v>
      </c>
      <c r="E52" s="97" t="s">
        <v>541</v>
      </c>
      <c r="F52" s="97" t="s">
        <v>14</v>
      </c>
      <c r="G52" s="95">
        <f t="shared" si="5"/>
        <v>1</v>
      </c>
      <c r="H52" s="95" t="s">
        <v>954</v>
      </c>
      <c r="I52" s="95">
        <f t="shared" si="6"/>
        <v>0</v>
      </c>
      <c r="J52" s="93" t="s">
        <v>36</v>
      </c>
      <c r="K52" s="95">
        <f t="shared" si="7"/>
        <v>0</v>
      </c>
      <c r="L52" s="93" t="s">
        <v>504</v>
      </c>
      <c r="M52" s="95">
        <f t="shared" si="8"/>
        <v>0</v>
      </c>
      <c r="N52" s="93" t="s">
        <v>504</v>
      </c>
      <c r="O52" s="95">
        <f t="shared" si="9"/>
        <v>0</v>
      </c>
      <c r="P52" s="97"/>
      <c r="Q52" s="97"/>
      <c r="R52" s="44"/>
    </row>
    <row r="53" spans="1:18" ht="30">
      <c r="A53" s="93">
        <v>2019</v>
      </c>
      <c r="B53" s="245"/>
      <c r="C53" s="94" t="s">
        <v>45</v>
      </c>
      <c r="D53" s="97" t="s">
        <v>544</v>
      </c>
      <c r="E53" s="97" t="s">
        <v>541</v>
      </c>
      <c r="F53" s="97" t="s">
        <v>14</v>
      </c>
      <c r="G53" s="95">
        <f t="shared" si="5"/>
        <v>1</v>
      </c>
      <c r="H53" s="95" t="s">
        <v>954</v>
      </c>
      <c r="I53" s="95">
        <f t="shared" si="6"/>
        <v>0</v>
      </c>
      <c r="J53" s="93" t="s">
        <v>504</v>
      </c>
      <c r="K53" s="95">
        <f t="shared" si="7"/>
        <v>0</v>
      </c>
      <c r="L53" s="93" t="s">
        <v>504</v>
      </c>
      <c r="M53" s="95">
        <f t="shared" si="8"/>
        <v>0</v>
      </c>
      <c r="N53" s="93" t="s">
        <v>504</v>
      </c>
      <c r="O53" s="95">
        <f t="shared" si="9"/>
        <v>0</v>
      </c>
      <c r="P53" s="97"/>
      <c r="Q53" s="97"/>
      <c r="R53" s="44"/>
    </row>
    <row r="54" spans="1:18" ht="62.5">
      <c r="A54" s="93">
        <v>2019</v>
      </c>
      <c r="B54" s="245"/>
      <c r="C54" s="94" t="s">
        <v>45</v>
      </c>
      <c r="D54" s="97" t="s">
        <v>545</v>
      </c>
      <c r="E54" s="97" t="s">
        <v>541</v>
      </c>
      <c r="F54" s="97" t="s">
        <v>14</v>
      </c>
      <c r="G54" s="95">
        <f t="shared" si="5"/>
        <v>1</v>
      </c>
      <c r="H54" s="95" t="s">
        <v>954</v>
      </c>
      <c r="I54" s="95">
        <f t="shared" si="6"/>
        <v>0</v>
      </c>
      <c r="J54" s="93" t="s">
        <v>504</v>
      </c>
      <c r="K54" s="95">
        <f t="shared" si="7"/>
        <v>0</v>
      </c>
      <c r="L54" s="93" t="s">
        <v>504</v>
      </c>
      <c r="M54" s="95">
        <f t="shared" si="8"/>
        <v>0</v>
      </c>
      <c r="N54" s="93" t="s">
        <v>504</v>
      </c>
      <c r="O54" s="95">
        <f t="shared" si="9"/>
        <v>0</v>
      </c>
      <c r="P54" s="97"/>
      <c r="Q54" s="98" t="s">
        <v>546</v>
      </c>
    </row>
    <row r="55" spans="1:18" ht="30">
      <c r="A55" s="93">
        <v>2019</v>
      </c>
      <c r="B55" s="245"/>
      <c r="C55" s="94" t="s">
        <v>45</v>
      </c>
      <c r="D55" s="97" t="s">
        <v>547</v>
      </c>
      <c r="E55" s="97" t="s">
        <v>541</v>
      </c>
      <c r="F55" s="97" t="s">
        <v>14</v>
      </c>
      <c r="G55" s="95">
        <f t="shared" si="5"/>
        <v>1</v>
      </c>
      <c r="H55" s="95" t="s">
        <v>954</v>
      </c>
      <c r="I55" s="95">
        <f t="shared" si="6"/>
        <v>0</v>
      </c>
      <c r="J55" s="93" t="s">
        <v>504</v>
      </c>
      <c r="K55" s="95">
        <f t="shared" si="7"/>
        <v>0</v>
      </c>
      <c r="L55" s="93" t="s">
        <v>504</v>
      </c>
      <c r="M55" s="95">
        <f t="shared" si="8"/>
        <v>0</v>
      </c>
      <c r="N55" s="93" t="s">
        <v>504</v>
      </c>
      <c r="O55" s="95">
        <f t="shared" si="9"/>
        <v>0</v>
      </c>
      <c r="P55" s="97"/>
      <c r="Q55" s="97"/>
      <c r="R55" s="44"/>
    </row>
    <row r="56" spans="1:18" ht="50" customHeight="1">
      <c r="A56" s="93">
        <v>2019</v>
      </c>
      <c r="B56" s="245"/>
      <c r="C56" s="94" t="s">
        <v>45</v>
      </c>
      <c r="D56" s="97" t="s">
        <v>548</v>
      </c>
      <c r="E56" s="97" t="s">
        <v>541</v>
      </c>
      <c r="F56" s="97" t="s">
        <v>14</v>
      </c>
      <c r="G56" s="95">
        <f t="shared" si="5"/>
        <v>1</v>
      </c>
      <c r="H56" s="95" t="s">
        <v>955</v>
      </c>
      <c r="I56" s="95">
        <f t="shared" si="6"/>
        <v>1</v>
      </c>
      <c r="J56" s="93" t="s">
        <v>16</v>
      </c>
      <c r="K56" s="95">
        <f t="shared" si="7"/>
        <v>1</v>
      </c>
      <c r="L56" s="93" t="s">
        <v>15</v>
      </c>
      <c r="M56" s="95">
        <f t="shared" si="8"/>
        <v>0</v>
      </c>
      <c r="N56" s="93" t="s">
        <v>15</v>
      </c>
      <c r="O56" s="95">
        <f t="shared" si="9"/>
        <v>0</v>
      </c>
      <c r="P56" s="97"/>
      <c r="Q56" s="98" t="s">
        <v>549</v>
      </c>
    </row>
    <row r="57" spans="1:18" ht="112.5" customHeight="1">
      <c r="A57" s="93">
        <v>2019</v>
      </c>
      <c r="B57" s="245"/>
      <c r="C57" s="96" t="s">
        <v>550</v>
      </c>
      <c r="D57" s="97" t="s">
        <v>551</v>
      </c>
      <c r="E57" s="97" t="s">
        <v>541</v>
      </c>
      <c r="F57" s="97" t="s">
        <v>14</v>
      </c>
      <c r="G57" s="95">
        <f t="shared" si="5"/>
        <v>1</v>
      </c>
      <c r="H57" s="95" t="s">
        <v>954</v>
      </c>
      <c r="I57" s="95">
        <f t="shared" si="6"/>
        <v>0</v>
      </c>
      <c r="J57" s="93" t="s">
        <v>504</v>
      </c>
      <c r="K57" s="95">
        <f t="shared" si="7"/>
        <v>0</v>
      </c>
      <c r="L57" s="93" t="s">
        <v>504</v>
      </c>
      <c r="M57" s="95">
        <f t="shared" si="8"/>
        <v>0</v>
      </c>
      <c r="N57" s="93" t="s">
        <v>504</v>
      </c>
      <c r="O57" s="95">
        <f t="shared" si="9"/>
        <v>0</v>
      </c>
      <c r="P57" s="97"/>
      <c r="Q57" s="98" t="s">
        <v>552</v>
      </c>
    </row>
    <row r="58" spans="1:18" ht="30">
      <c r="A58" s="93">
        <v>2019</v>
      </c>
      <c r="B58" s="245"/>
      <c r="C58" s="94" t="s">
        <v>553</v>
      </c>
      <c r="D58" s="95" t="s">
        <v>554</v>
      </c>
      <c r="E58" s="97" t="s">
        <v>541</v>
      </c>
      <c r="F58" s="95" t="s">
        <v>14</v>
      </c>
      <c r="G58" s="95">
        <f t="shared" si="5"/>
        <v>1</v>
      </c>
      <c r="H58" s="95" t="s">
        <v>954</v>
      </c>
      <c r="I58" s="95">
        <f t="shared" si="6"/>
        <v>0</v>
      </c>
      <c r="J58" s="93" t="s">
        <v>504</v>
      </c>
      <c r="K58" s="95">
        <f t="shared" si="7"/>
        <v>0</v>
      </c>
      <c r="L58" s="93" t="s">
        <v>504</v>
      </c>
      <c r="M58" s="95">
        <f t="shared" si="8"/>
        <v>0</v>
      </c>
      <c r="N58" s="93" t="s">
        <v>504</v>
      </c>
      <c r="O58" s="95">
        <f t="shared" si="9"/>
        <v>0</v>
      </c>
      <c r="P58" s="95"/>
      <c r="Q58" s="97"/>
      <c r="R58" s="44"/>
    </row>
    <row r="59" spans="1:18" ht="30">
      <c r="A59" s="93">
        <v>2019</v>
      </c>
      <c r="B59" s="245"/>
      <c r="C59" s="96" t="s">
        <v>555</v>
      </c>
      <c r="D59" s="97" t="s">
        <v>556</v>
      </c>
      <c r="E59" s="97" t="s">
        <v>541</v>
      </c>
      <c r="F59" s="97" t="s">
        <v>14</v>
      </c>
      <c r="G59" s="95">
        <f t="shared" si="5"/>
        <v>1</v>
      </c>
      <c r="H59" s="95" t="s">
        <v>954</v>
      </c>
      <c r="I59" s="95">
        <f t="shared" si="6"/>
        <v>0</v>
      </c>
      <c r="J59" s="93" t="s">
        <v>504</v>
      </c>
      <c r="K59" s="95">
        <f t="shared" si="7"/>
        <v>0</v>
      </c>
      <c r="L59" s="93" t="s">
        <v>504</v>
      </c>
      <c r="M59" s="95">
        <f t="shared" si="8"/>
        <v>0</v>
      </c>
      <c r="N59" s="93" t="s">
        <v>504</v>
      </c>
      <c r="O59" s="95">
        <f t="shared" si="9"/>
        <v>0</v>
      </c>
      <c r="P59" s="97"/>
      <c r="Q59" s="97"/>
      <c r="R59" s="44"/>
    </row>
    <row r="60" spans="1:18" ht="37.5">
      <c r="A60" s="93">
        <v>2019</v>
      </c>
      <c r="B60" s="245"/>
      <c r="C60" s="96" t="s">
        <v>555</v>
      </c>
      <c r="D60" s="97" t="s">
        <v>557</v>
      </c>
      <c r="E60" s="97" t="s">
        <v>541</v>
      </c>
      <c r="F60" s="97" t="s">
        <v>14</v>
      </c>
      <c r="G60" s="95">
        <f t="shared" si="5"/>
        <v>1</v>
      </c>
      <c r="H60" s="95" t="s">
        <v>955</v>
      </c>
      <c r="I60" s="95">
        <f t="shared" si="6"/>
        <v>1</v>
      </c>
      <c r="J60" s="93" t="s">
        <v>15</v>
      </c>
      <c r="K60" s="95">
        <f t="shared" si="7"/>
        <v>0</v>
      </c>
      <c r="L60" s="93" t="s">
        <v>16</v>
      </c>
      <c r="M60" s="95">
        <f t="shared" si="8"/>
        <v>1</v>
      </c>
      <c r="N60" s="93" t="s">
        <v>15</v>
      </c>
      <c r="O60" s="95">
        <f t="shared" si="9"/>
        <v>0</v>
      </c>
      <c r="P60" s="97"/>
      <c r="Q60" s="98" t="s">
        <v>558</v>
      </c>
    </row>
    <row r="61" spans="1:18" ht="28">
      <c r="A61" s="93">
        <v>2017</v>
      </c>
      <c r="B61" s="245"/>
      <c r="C61" s="94" t="s">
        <v>87</v>
      </c>
      <c r="D61" s="95" t="s">
        <v>397</v>
      </c>
      <c r="E61" s="95" t="s">
        <v>293</v>
      </c>
      <c r="F61" s="95" t="s">
        <v>293</v>
      </c>
      <c r="G61" s="95">
        <f t="shared" si="5"/>
        <v>0</v>
      </c>
      <c r="H61" s="95" t="s">
        <v>955</v>
      </c>
      <c r="I61" s="95">
        <f t="shared" si="6"/>
        <v>1</v>
      </c>
      <c r="J61" s="93" t="s">
        <v>15</v>
      </c>
      <c r="K61" s="95">
        <f t="shared" si="7"/>
        <v>0</v>
      </c>
      <c r="L61" s="93" t="s">
        <v>16</v>
      </c>
      <c r="M61" s="95">
        <f t="shared" si="8"/>
        <v>1</v>
      </c>
      <c r="N61" s="93" t="s">
        <v>15</v>
      </c>
      <c r="O61" s="95">
        <f t="shared" si="9"/>
        <v>0</v>
      </c>
      <c r="P61" s="95"/>
      <c r="Q61" s="95"/>
    </row>
    <row r="62" spans="1:18">
      <c r="A62" s="93">
        <v>2017</v>
      </c>
      <c r="B62" s="245"/>
      <c r="C62" s="94" t="s">
        <v>45</v>
      </c>
      <c r="D62" s="95" t="s">
        <v>398</v>
      </c>
      <c r="E62" s="95" t="s">
        <v>293</v>
      </c>
      <c r="F62" s="95" t="s">
        <v>293</v>
      </c>
      <c r="G62" s="95">
        <f t="shared" si="5"/>
        <v>0</v>
      </c>
      <c r="H62" s="95" t="s">
        <v>955</v>
      </c>
      <c r="I62" s="95">
        <f t="shared" si="6"/>
        <v>1</v>
      </c>
      <c r="J62" s="93" t="s">
        <v>15</v>
      </c>
      <c r="K62" s="95">
        <f t="shared" si="7"/>
        <v>0</v>
      </c>
      <c r="L62" s="93" t="s">
        <v>15</v>
      </c>
      <c r="M62" s="95">
        <f t="shared" si="8"/>
        <v>0</v>
      </c>
      <c r="N62" s="93" t="s">
        <v>15</v>
      </c>
      <c r="O62" s="95">
        <f t="shared" si="9"/>
        <v>0</v>
      </c>
      <c r="P62" s="95"/>
      <c r="Q62" s="95"/>
    </row>
    <row r="63" spans="1:18" ht="42">
      <c r="A63" s="93">
        <v>2017</v>
      </c>
      <c r="B63" s="245"/>
      <c r="C63" s="94" t="s">
        <v>42</v>
      </c>
      <c r="D63" s="95" t="s">
        <v>399</v>
      </c>
      <c r="E63" s="95" t="s">
        <v>293</v>
      </c>
      <c r="F63" s="95" t="s">
        <v>293</v>
      </c>
      <c r="G63" s="95">
        <f t="shared" si="5"/>
        <v>0</v>
      </c>
      <c r="H63" s="95" t="s">
        <v>955</v>
      </c>
      <c r="I63" s="95">
        <f t="shared" si="6"/>
        <v>1</v>
      </c>
      <c r="J63" s="93" t="s">
        <v>15</v>
      </c>
      <c r="K63" s="95">
        <f t="shared" si="7"/>
        <v>0</v>
      </c>
      <c r="L63" s="93" t="s">
        <v>15</v>
      </c>
      <c r="M63" s="95">
        <f t="shared" si="8"/>
        <v>0</v>
      </c>
      <c r="N63" s="93" t="s">
        <v>15</v>
      </c>
      <c r="O63" s="95">
        <f t="shared" si="9"/>
        <v>0</v>
      </c>
      <c r="P63" s="95"/>
      <c r="Q63" s="95"/>
    </row>
    <row r="64" spans="1:18" ht="98">
      <c r="A64" s="93">
        <v>2017</v>
      </c>
      <c r="B64" s="245"/>
      <c r="C64" s="94" t="s">
        <v>539</v>
      </c>
      <c r="D64" s="95" t="s">
        <v>400</v>
      </c>
      <c r="E64" s="95" t="s">
        <v>293</v>
      </c>
      <c r="F64" s="95" t="s">
        <v>293</v>
      </c>
      <c r="G64" s="95">
        <f t="shared" si="5"/>
        <v>0</v>
      </c>
      <c r="H64" s="95" t="s">
        <v>955</v>
      </c>
      <c r="I64" s="95">
        <f t="shared" si="6"/>
        <v>1</v>
      </c>
      <c r="J64" s="93" t="s">
        <v>36</v>
      </c>
      <c r="K64" s="95">
        <f t="shared" si="7"/>
        <v>0</v>
      </c>
      <c r="L64" s="93" t="s">
        <v>15</v>
      </c>
      <c r="M64" s="95">
        <f t="shared" si="8"/>
        <v>0</v>
      </c>
      <c r="N64" s="93" t="s">
        <v>16</v>
      </c>
      <c r="O64" s="95">
        <f t="shared" si="9"/>
        <v>1</v>
      </c>
      <c r="P64" s="95"/>
      <c r="Q64" s="95" t="s">
        <v>401</v>
      </c>
    </row>
    <row r="65" spans="1:17" ht="42">
      <c r="A65" s="93">
        <v>2017</v>
      </c>
      <c r="B65" s="245"/>
      <c r="C65" s="94" t="s">
        <v>539</v>
      </c>
      <c r="D65" s="95" t="s">
        <v>402</v>
      </c>
      <c r="E65" s="95" t="s">
        <v>403</v>
      </c>
      <c r="F65" s="95" t="s">
        <v>403</v>
      </c>
      <c r="G65" s="95">
        <f t="shared" si="5"/>
        <v>0</v>
      </c>
      <c r="H65" s="95" t="s">
        <v>955</v>
      </c>
      <c r="I65" s="95">
        <f t="shared" si="6"/>
        <v>1</v>
      </c>
      <c r="J65" s="93" t="s">
        <v>36</v>
      </c>
      <c r="K65" s="95">
        <f t="shared" si="7"/>
        <v>0</v>
      </c>
      <c r="L65" s="93" t="s">
        <v>15</v>
      </c>
      <c r="M65" s="95">
        <f t="shared" si="8"/>
        <v>0</v>
      </c>
      <c r="N65" s="93" t="s">
        <v>15</v>
      </c>
      <c r="O65" s="95">
        <f t="shared" si="9"/>
        <v>0</v>
      </c>
      <c r="P65" s="95"/>
      <c r="Q65" s="95" t="s">
        <v>401</v>
      </c>
    </row>
    <row r="66" spans="1:17" ht="29">
      <c r="A66" s="93">
        <v>2017</v>
      </c>
      <c r="B66" s="245"/>
      <c r="C66" s="94" t="s">
        <v>539</v>
      </c>
      <c r="D66" s="95" t="s">
        <v>404</v>
      </c>
      <c r="E66" s="95" t="s">
        <v>293</v>
      </c>
      <c r="F66" s="95" t="s">
        <v>293</v>
      </c>
      <c r="G66" s="95">
        <f t="shared" ref="G66:G97" si="10">IF(F66="UNICEF",1,0)</f>
        <v>0</v>
      </c>
      <c r="H66" s="95" t="s">
        <v>955</v>
      </c>
      <c r="I66" s="95">
        <f t="shared" ref="I66:I97" si="11">IF(H66="Quant",1,0)</f>
        <v>1</v>
      </c>
      <c r="J66" s="93" t="s">
        <v>36</v>
      </c>
      <c r="K66" s="95">
        <f t="shared" ref="K66:K97" si="12">IF(J66="Yes",1,0)</f>
        <v>0</v>
      </c>
      <c r="L66" s="93" t="s">
        <v>15</v>
      </c>
      <c r="M66" s="95">
        <f t="shared" ref="M66:M97" si="13">IF(L66="Yes",1,0)</f>
        <v>0</v>
      </c>
      <c r="N66" s="93" t="s">
        <v>15</v>
      </c>
      <c r="O66" s="95">
        <f t="shared" ref="O66:O97" si="14">IF(N66="Yes",1,0)</f>
        <v>0</v>
      </c>
      <c r="P66" s="95"/>
      <c r="Q66" s="95"/>
    </row>
    <row r="67" spans="1:17" ht="28">
      <c r="A67" s="93">
        <v>2018</v>
      </c>
      <c r="B67" s="245"/>
      <c r="C67" s="96" t="s">
        <v>224</v>
      </c>
      <c r="D67" s="95" t="s">
        <v>405</v>
      </c>
      <c r="E67" s="95" t="s">
        <v>95</v>
      </c>
      <c r="F67" s="97" t="s">
        <v>14</v>
      </c>
      <c r="G67" s="95">
        <f t="shared" si="10"/>
        <v>1</v>
      </c>
      <c r="H67" s="95" t="s">
        <v>955</v>
      </c>
      <c r="I67" s="95">
        <f t="shared" si="11"/>
        <v>1</v>
      </c>
      <c r="J67" s="93" t="s">
        <v>15</v>
      </c>
      <c r="K67" s="95">
        <f t="shared" si="12"/>
        <v>0</v>
      </c>
      <c r="L67" s="93" t="s">
        <v>15</v>
      </c>
      <c r="M67" s="95">
        <f t="shared" si="13"/>
        <v>0</v>
      </c>
      <c r="N67" s="93" t="s">
        <v>15</v>
      </c>
      <c r="O67" s="95">
        <f t="shared" si="14"/>
        <v>0</v>
      </c>
      <c r="P67" s="95"/>
      <c r="Q67" s="95"/>
    </row>
    <row r="68" spans="1:17" ht="84" customHeight="1">
      <c r="A68" s="93">
        <v>2018</v>
      </c>
      <c r="B68" s="245"/>
      <c r="C68" s="94" t="s">
        <v>539</v>
      </c>
      <c r="D68" s="95" t="s">
        <v>406</v>
      </c>
      <c r="E68" s="95" t="s">
        <v>95</v>
      </c>
      <c r="F68" s="95" t="s">
        <v>95</v>
      </c>
      <c r="G68" s="95">
        <f t="shared" si="10"/>
        <v>0</v>
      </c>
      <c r="H68" s="95" t="s">
        <v>955</v>
      </c>
      <c r="I68" s="95">
        <f t="shared" si="11"/>
        <v>1</v>
      </c>
      <c r="J68" s="93" t="s">
        <v>36</v>
      </c>
      <c r="K68" s="95">
        <f t="shared" si="12"/>
        <v>0</v>
      </c>
      <c r="L68" s="93" t="s">
        <v>36</v>
      </c>
      <c r="M68" s="95">
        <f t="shared" si="13"/>
        <v>0</v>
      </c>
      <c r="N68" s="93" t="s">
        <v>15</v>
      </c>
      <c r="O68" s="95">
        <f t="shared" si="14"/>
        <v>0</v>
      </c>
      <c r="P68" s="95"/>
      <c r="Q68" s="95" t="s">
        <v>407</v>
      </c>
    </row>
    <row r="69" spans="1:17" ht="42">
      <c r="A69" s="93">
        <v>2018</v>
      </c>
      <c r="B69" s="245"/>
      <c r="C69" s="94" t="s">
        <v>539</v>
      </c>
      <c r="D69" s="95" t="s">
        <v>408</v>
      </c>
      <c r="E69" s="95" t="s">
        <v>367</v>
      </c>
      <c r="F69" s="95" t="s">
        <v>367</v>
      </c>
      <c r="G69" s="95">
        <f t="shared" si="10"/>
        <v>0</v>
      </c>
      <c r="H69" s="95" t="s">
        <v>955</v>
      </c>
      <c r="I69" s="95">
        <f t="shared" si="11"/>
        <v>1</v>
      </c>
      <c r="J69" s="93" t="s">
        <v>36</v>
      </c>
      <c r="K69" s="95">
        <f t="shared" si="12"/>
        <v>0</v>
      </c>
      <c r="L69" s="93" t="s">
        <v>16</v>
      </c>
      <c r="M69" s="95">
        <f t="shared" si="13"/>
        <v>1</v>
      </c>
      <c r="N69" s="93" t="s">
        <v>15</v>
      </c>
      <c r="O69" s="95">
        <f t="shared" si="14"/>
        <v>0</v>
      </c>
      <c r="P69" s="95"/>
      <c r="Q69" s="95"/>
    </row>
    <row r="70" spans="1:17" ht="98">
      <c r="A70" s="93">
        <v>2016</v>
      </c>
      <c r="B70" s="245"/>
      <c r="C70" s="94" t="s">
        <v>539</v>
      </c>
      <c r="D70" s="95" t="s">
        <v>409</v>
      </c>
      <c r="E70" s="95" t="s">
        <v>410</v>
      </c>
      <c r="F70" s="95" t="s">
        <v>14</v>
      </c>
      <c r="G70" s="95">
        <f t="shared" si="10"/>
        <v>1</v>
      </c>
      <c r="H70" s="95" t="s">
        <v>955</v>
      </c>
      <c r="I70" s="95">
        <f t="shared" si="11"/>
        <v>1</v>
      </c>
      <c r="J70" s="93" t="s">
        <v>36</v>
      </c>
      <c r="K70" s="95">
        <f t="shared" si="12"/>
        <v>0</v>
      </c>
      <c r="L70" s="93" t="s">
        <v>16</v>
      </c>
      <c r="M70" s="95">
        <f t="shared" si="13"/>
        <v>1</v>
      </c>
      <c r="N70" s="93" t="s">
        <v>15</v>
      </c>
      <c r="O70" s="95">
        <f t="shared" si="14"/>
        <v>0</v>
      </c>
      <c r="P70" s="95"/>
      <c r="Q70" s="95"/>
    </row>
    <row r="71" spans="1:17" ht="112">
      <c r="A71" s="93">
        <v>2018</v>
      </c>
      <c r="B71" s="245"/>
      <c r="C71" s="96" t="s">
        <v>550</v>
      </c>
      <c r="D71" s="95" t="s">
        <v>411</v>
      </c>
      <c r="E71" s="95" t="s">
        <v>412</v>
      </c>
      <c r="F71" s="95" t="s">
        <v>14</v>
      </c>
      <c r="G71" s="95">
        <f t="shared" si="10"/>
        <v>1</v>
      </c>
      <c r="H71" s="95" t="s">
        <v>955</v>
      </c>
      <c r="I71" s="95">
        <f t="shared" si="11"/>
        <v>1</v>
      </c>
      <c r="J71" s="93" t="s">
        <v>15</v>
      </c>
      <c r="K71" s="95">
        <f t="shared" si="12"/>
        <v>0</v>
      </c>
      <c r="L71" s="93" t="s">
        <v>16</v>
      </c>
      <c r="M71" s="95">
        <f t="shared" si="13"/>
        <v>1</v>
      </c>
      <c r="N71" s="93" t="s">
        <v>15</v>
      </c>
      <c r="O71" s="95">
        <f t="shared" si="14"/>
        <v>0</v>
      </c>
      <c r="P71" s="95"/>
      <c r="Q71" s="95" t="s">
        <v>413</v>
      </c>
    </row>
    <row r="72" spans="1:17" ht="39">
      <c r="A72" s="93">
        <v>2018</v>
      </c>
      <c r="B72" s="245"/>
      <c r="C72" s="96" t="s">
        <v>550</v>
      </c>
      <c r="D72" s="95" t="s">
        <v>414</v>
      </c>
      <c r="E72" s="95" t="s">
        <v>95</v>
      </c>
      <c r="F72" s="95" t="s">
        <v>95</v>
      </c>
      <c r="G72" s="95">
        <f t="shared" si="10"/>
        <v>0</v>
      </c>
      <c r="H72" s="95" t="s">
        <v>955</v>
      </c>
      <c r="I72" s="95">
        <f t="shared" si="11"/>
        <v>1</v>
      </c>
      <c r="J72" s="93" t="s">
        <v>15</v>
      </c>
      <c r="K72" s="95">
        <f t="shared" si="12"/>
        <v>0</v>
      </c>
      <c r="L72" s="93" t="s">
        <v>15</v>
      </c>
      <c r="M72" s="95">
        <f t="shared" si="13"/>
        <v>0</v>
      </c>
      <c r="N72" s="93" t="s">
        <v>15</v>
      </c>
      <c r="O72" s="95">
        <f t="shared" si="14"/>
        <v>0</v>
      </c>
      <c r="P72" s="95"/>
      <c r="Q72" s="95"/>
    </row>
    <row r="73" spans="1:17" ht="56">
      <c r="A73" s="93">
        <v>2018</v>
      </c>
      <c r="B73" s="245"/>
      <c r="C73" s="94" t="s">
        <v>45</v>
      </c>
      <c r="D73" s="95" t="s">
        <v>731</v>
      </c>
      <c r="E73" s="95" t="s">
        <v>367</v>
      </c>
      <c r="F73" s="95" t="s">
        <v>367</v>
      </c>
      <c r="G73" s="95">
        <f t="shared" si="10"/>
        <v>0</v>
      </c>
      <c r="H73" s="95" t="s">
        <v>955</v>
      </c>
      <c r="I73" s="95">
        <f t="shared" si="11"/>
        <v>1</v>
      </c>
      <c r="J73" s="93" t="s">
        <v>16</v>
      </c>
      <c r="K73" s="95">
        <f t="shared" si="12"/>
        <v>1</v>
      </c>
      <c r="L73" s="93" t="s">
        <v>16</v>
      </c>
      <c r="M73" s="95">
        <f t="shared" si="13"/>
        <v>1</v>
      </c>
      <c r="N73" s="93" t="s">
        <v>16</v>
      </c>
      <c r="O73" s="95">
        <f t="shared" si="14"/>
        <v>1</v>
      </c>
      <c r="P73" s="95"/>
      <c r="Q73" s="95"/>
    </row>
    <row r="74" spans="1:17" ht="28">
      <c r="A74" s="93">
        <v>2015</v>
      </c>
      <c r="B74" s="245"/>
      <c r="C74" s="94" t="s">
        <v>212</v>
      </c>
      <c r="D74" s="95" t="s">
        <v>415</v>
      </c>
      <c r="E74" s="95" t="s">
        <v>416</v>
      </c>
      <c r="F74" s="95" t="s">
        <v>416</v>
      </c>
      <c r="G74" s="95">
        <f t="shared" si="10"/>
        <v>0</v>
      </c>
      <c r="H74" s="95" t="s">
        <v>955</v>
      </c>
      <c r="I74" s="95">
        <f t="shared" si="11"/>
        <v>1</v>
      </c>
      <c r="J74" s="93" t="s">
        <v>16</v>
      </c>
      <c r="K74" s="95">
        <f t="shared" si="12"/>
        <v>1</v>
      </c>
      <c r="L74" s="93" t="s">
        <v>16</v>
      </c>
      <c r="M74" s="95">
        <f t="shared" si="13"/>
        <v>1</v>
      </c>
      <c r="N74" s="93" t="s">
        <v>15</v>
      </c>
      <c r="O74" s="95">
        <f t="shared" si="14"/>
        <v>0</v>
      </c>
      <c r="P74" s="95"/>
      <c r="Q74" s="95" t="s">
        <v>417</v>
      </c>
    </row>
    <row r="75" spans="1:17" ht="84">
      <c r="A75" s="99" t="s">
        <v>420</v>
      </c>
      <c r="B75" s="245"/>
      <c r="C75" s="94" t="s">
        <v>212</v>
      </c>
      <c r="D75" s="95" t="s">
        <v>418</v>
      </c>
      <c r="E75" s="95" t="s">
        <v>419</v>
      </c>
      <c r="F75" s="95" t="s">
        <v>14</v>
      </c>
      <c r="G75" s="95">
        <f t="shared" si="10"/>
        <v>1</v>
      </c>
      <c r="H75" s="95" t="s">
        <v>955</v>
      </c>
      <c r="I75" s="95">
        <f t="shared" si="11"/>
        <v>1</v>
      </c>
      <c r="J75" s="93" t="s">
        <v>16</v>
      </c>
      <c r="K75" s="95">
        <f t="shared" si="12"/>
        <v>1</v>
      </c>
      <c r="L75" s="93" t="s">
        <v>16</v>
      </c>
      <c r="M75" s="95">
        <f t="shared" si="13"/>
        <v>1</v>
      </c>
      <c r="N75" s="93" t="s">
        <v>15</v>
      </c>
      <c r="O75" s="95">
        <f t="shared" si="14"/>
        <v>0</v>
      </c>
      <c r="P75" s="95"/>
      <c r="Q75" s="95"/>
    </row>
    <row r="76" spans="1:17" ht="39">
      <c r="A76" s="93">
        <v>2013</v>
      </c>
      <c r="B76" s="245"/>
      <c r="C76" s="96" t="s">
        <v>550</v>
      </c>
      <c r="D76" s="95" t="s">
        <v>421</v>
      </c>
      <c r="E76" s="95" t="s">
        <v>422</v>
      </c>
      <c r="F76" s="95" t="s">
        <v>686</v>
      </c>
      <c r="G76" s="95">
        <f t="shared" si="10"/>
        <v>0</v>
      </c>
      <c r="H76" s="95" t="s">
        <v>955</v>
      </c>
      <c r="I76" s="95">
        <f t="shared" si="11"/>
        <v>1</v>
      </c>
      <c r="J76" s="93" t="s">
        <v>16</v>
      </c>
      <c r="K76" s="95">
        <f t="shared" si="12"/>
        <v>1</v>
      </c>
      <c r="L76" s="93" t="s">
        <v>15</v>
      </c>
      <c r="M76" s="95">
        <f t="shared" si="13"/>
        <v>0</v>
      </c>
      <c r="N76" s="93" t="s">
        <v>15</v>
      </c>
      <c r="O76" s="95">
        <f t="shared" si="14"/>
        <v>0</v>
      </c>
      <c r="P76" s="95"/>
      <c r="Q76" s="95"/>
    </row>
    <row r="77" spans="1:17" ht="29">
      <c r="A77" s="93">
        <v>2019</v>
      </c>
      <c r="B77" s="245"/>
      <c r="C77" s="94" t="s">
        <v>539</v>
      </c>
      <c r="D77" s="95" t="s">
        <v>423</v>
      </c>
      <c r="E77" s="95" t="s">
        <v>424</v>
      </c>
      <c r="F77" s="95" t="s">
        <v>14</v>
      </c>
      <c r="G77" s="95">
        <f t="shared" si="10"/>
        <v>1</v>
      </c>
      <c r="H77" s="95" t="s">
        <v>955</v>
      </c>
      <c r="I77" s="95">
        <f t="shared" si="11"/>
        <v>1</v>
      </c>
      <c r="J77" s="93" t="s">
        <v>36</v>
      </c>
      <c r="K77" s="95">
        <f t="shared" si="12"/>
        <v>0</v>
      </c>
      <c r="L77" s="93" t="s">
        <v>16</v>
      </c>
      <c r="M77" s="95">
        <f t="shared" si="13"/>
        <v>1</v>
      </c>
      <c r="N77" s="93" t="s">
        <v>15</v>
      </c>
      <c r="O77" s="95">
        <f t="shared" si="14"/>
        <v>0</v>
      </c>
      <c r="P77" s="95"/>
      <c r="Q77" s="95"/>
    </row>
    <row r="78" spans="1:17" ht="168">
      <c r="A78" s="99" t="s">
        <v>420</v>
      </c>
      <c r="B78" s="245"/>
      <c r="C78" s="94" t="s">
        <v>539</v>
      </c>
      <c r="D78" s="95" t="s">
        <v>425</v>
      </c>
      <c r="E78" s="95" t="s">
        <v>426</v>
      </c>
      <c r="F78" s="95" t="s">
        <v>426</v>
      </c>
      <c r="G78" s="95">
        <f t="shared" si="10"/>
        <v>0</v>
      </c>
      <c r="H78" s="95" t="s">
        <v>955</v>
      </c>
      <c r="I78" s="95">
        <f t="shared" si="11"/>
        <v>1</v>
      </c>
      <c r="J78" s="93" t="s">
        <v>36</v>
      </c>
      <c r="K78" s="95">
        <f t="shared" si="12"/>
        <v>0</v>
      </c>
      <c r="L78" s="93" t="s">
        <v>16</v>
      </c>
      <c r="M78" s="95">
        <f t="shared" si="13"/>
        <v>1</v>
      </c>
      <c r="N78" s="93" t="s">
        <v>15</v>
      </c>
      <c r="O78" s="95">
        <f t="shared" si="14"/>
        <v>0</v>
      </c>
      <c r="P78" s="95"/>
      <c r="Q78" s="95"/>
    </row>
    <row r="79" spans="1:17" ht="140">
      <c r="A79" s="93">
        <v>2016</v>
      </c>
      <c r="B79" s="245"/>
      <c r="C79" s="94" t="s">
        <v>41</v>
      </c>
      <c r="D79" s="95" t="s">
        <v>427</v>
      </c>
      <c r="E79" s="95" t="s">
        <v>428</v>
      </c>
      <c r="F79" s="95" t="s">
        <v>685</v>
      </c>
      <c r="G79" s="95">
        <f t="shared" si="10"/>
        <v>0</v>
      </c>
      <c r="H79" s="95" t="s">
        <v>955</v>
      </c>
      <c r="I79" s="95">
        <f t="shared" si="11"/>
        <v>1</v>
      </c>
      <c r="J79" s="93" t="s">
        <v>15</v>
      </c>
      <c r="K79" s="95">
        <f t="shared" si="12"/>
        <v>0</v>
      </c>
      <c r="L79" s="93" t="s">
        <v>15</v>
      </c>
      <c r="M79" s="95">
        <f t="shared" si="13"/>
        <v>0</v>
      </c>
      <c r="N79" s="93" t="s">
        <v>16</v>
      </c>
      <c r="O79" s="95">
        <f t="shared" si="14"/>
        <v>1</v>
      </c>
      <c r="P79" s="95"/>
      <c r="Q79" s="95" t="s">
        <v>429</v>
      </c>
    </row>
    <row r="80" spans="1:17" ht="56">
      <c r="A80" s="93">
        <v>2017</v>
      </c>
      <c r="B80" s="245"/>
      <c r="C80" s="94" t="s">
        <v>45</v>
      </c>
      <c r="D80" s="95" t="s">
        <v>430</v>
      </c>
      <c r="E80" s="95" t="s">
        <v>293</v>
      </c>
      <c r="F80" s="95" t="s">
        <v>293</v>
      </c>
      <c r="G80" s="95">
        <f t="shared" si="10"/>
        <v>0</v>
      </c>
      <c r="H80" s="95" t="s">
        <v>955</v>
      </c>
      <c r="I80" s="95">
        <f t="shared" si="11"/>
        <v>1</v>
      </c>
      <c r="J80" s="93" t="s">
        <v>15</v>
      </c>
      <c r="K80" s="95">
        <f t="shared" si="12"/>
        <v>0</v>
      </c>
      <c r="L80" s="93" t="s">
        <v>16</v>
      </c>
      <c r="M80" s="95">
        <f t="shared" si="13"/>
        <v>1</v>
      </c>
      <c r="N80" s="93" t="s">
        <v>15</v>
      </c>
      <c r="O80" s="95">
        <f t="shared" si="14"/>
        <v>0</v>
      </c>
      <c r="P80" s="95"/>
      <c r="Q80" s="95"/>
    </row>
    <row r="81" spans="1:17" ht="56">
      <c r="A81" s="93"/>
      <c r="B81" s="245"/>
      <c r="C81" s="94" t="s">
        <v>550</v>
      </c>
      <c r="D81" s="95" t="s">
        <v>434</v>
      </c>
      <c r="E81" s="95" t="s">
        <v>435</v>
      </c>
      <c r="F81" s="95" t="s">
        <v>435</v>
      </c>
      <c r="G81" s="95">
        <f t="shared" si="10"/>
        <v>0</v>
      </c>
      <c r="H81" s="95" t="s">
        <v>954</v>
      </c>
      <c r="I81" s="95">
        <f t="shared" si="11"/>
        <v>0</v>
      </c>
      <c r="J81" s="93" t="s">
        <v>15</v>
      </c>
      <c r="K81" s="95">
        <f t="shared" si="12"/>
        <v>0</v>
      </c>
      <c r="L81" s="93" t="s">
        <v>15</v>
      </c>
      <c r="M81" s="95">
        <f t="shared" si="13"/>
        <v>0</v>
      </c>
      <c r="N81" s="93" t="s">
        <v>15</v>
      </c>
      <c r="O81" s="95">
        <f t="shared" si="14"/>
        <v>0</v>
      </c>
      <c r="P81" s="95"/>
      <c r="Q81" s="95"/>
    </row>
    <row r="82" spans="1:17" ht="56">
      <c r="A82" s="93"/>
      <c r="B82" s="245"/>
      <c r="C82" s="94" t="s">
        <v>550</v>
      </c>
      <c r="D82" s="95" t="s">
        <v>436</v>
      </c>
      <c r="E82" s="95" t="s">
        <v>437</v>
      </c>
      <c r="F82" s="95" t="s">
        <v>437</v>
      </c>
      <c r="G82" s="95">
        <f t="shared" si="10"/>
        <v>0</v>
      </c>
      <c r="H82" s="95" t="s">
        <v>955</v>
      </c>
      <c r="I82" s="95">
        <f t="shared" si="11"/>
        <v>1</v>
      </c>
      <c r="J82" s="93" t="s">
        <v>16</v>
      </c>
      <c r="K82" s="95">
        <f t="shared" si="12"/>
        <v>1</v>
      </c>
      <c r="L82" s="93" t="s">
        <v>15</v>
      </c>
      <c r="M82" s="95">
        <f t="shared" si="13"/>
        <v>0</v>
      </c>
      <c r="N82" s="93" t="s">
        <v>15</v>
      </c>
      <c r="O82" s="95">
        <f t="shared" si="14"/>
        <v>0</v>
      </c>
      <c r="P82" s="95"/>
      <c r="Q82" s="95"/>
    </row>
    <row r="83" spans="1:17" ht="84">
      <c r="A83" s="93">
        <v>2018</v>
      </c>
      <c r="B83" s="245"/>
      <c r="C83" s="94" t="s">
        <v>550</v>
      </c>
      <c r="D83" s="95" t="s">
        <v>438</v>
      </c>
      <c r="E83" s="95" t="s">
        <v>439</v>
      </c>
      <c r="F83" s="95" t="s">
        <v>439</v>
      </c>
      <c r="G83" s="95">
        <f t="shared" si="10"/>
        <v>0</v>
      </c>
      <c r="H83" s="95" t="s">
        <v>955</v>
      </c>
      <c r="I83" s="95">
        <f t="shared" si="11"/>
        <v>1</v>
      </c>
      <c r="J83" s="93" t="s">
        <v>16</v>
      </c>
      <c r="K83" s="95">
        <f t="shared" si="12"/>
        <v>1</v>
      </c>
      <c r="L83" s="93" t="s">
        <v>15</v>
      </c>
      <c r="M83" s="95">
        <f t="shared" si="13"/>
        <v>0</v>
      </c>
      <c r="N83" s="93" t="s">
        <v>15</v>
      </c>
      <c r="O83" s="95">
        <f t="shared" si="14"/>
        <v>0</v>
      </c>
      <c r="P83" s="95"/>
      <c r="Q83" s="95" t="s">
        <v>392</v>
      </c>
    </row>
    <row r="84" spans="1:17" ht="154">
      <c r="A84" s="93">
        <v>2018</v>
      </c>
      <c r="B84" s="245"/>
      <c r="C84" s="94" t="s">
        <v>550</v>
      </c>
      <c r="D84" s="95" t="s">
        <v>440</v>
      </c>
      <c r="E84" s="95" t="s">
        <v>441</v>
      </c>
      <c r="F84" s="95" t="s">
        <v>441</v>
      </c>
      <c r="G84" s="95">
        <f t="shared" si="10"/>
        <v>0</v>
      </c>
      <c r="H84" s="95" t="s">
        <v>955</v>
      </c>
      <c r="I84" s="95">
        <f t="shared" si="11"/>
        <v>1</v>
      </c>
      <c r="J84" s="93" t="s">
        <v>16</v>
      </c>
      <c r="K84" s="95">
        <f t="shared" si="12"/>
        <v>1</v>
      </c>
      <c r="L84" s="93" t="s">
        <v>16</v>
      </c>
      <c r="M84" s="95">
        <f t="shared" si="13"/>
        <v>1</v>
      </c>
      <c r="N84" s="93" t="s">
        <v>15</v>
      </c>
      <c r="O84" s="95">
        <f t="shared" si="14"/>
        <v>0</v>
      </c>
      <c r="P84" s="95"/>
      <c r="Q84" s="95" t="s">
        <v>392</v>
      </c>
    </row>
    <row r="85" spans="1:17" ht="70">
      <c r="A85" s="93">
        <v>2017</v>
      </c>
      <c r="B85" s="245"/>
      <c r="C85" s="94" t="s">
        <v>539</v>
      </c>
      <c r="D85" s="95" t="s">
        <v>442</v>
      </c>
      <c r="E85" s="95" t="s">
        <v>443</v>
      </c>
      <c r="F85" s="95" t="s">
        <v>443</v>
      </c>
      <c r="G85" s="95">
        <f t="shared" si="10"/>
        <v>0</v>
      </c>
      <c r="H85" s="95" t="s">
        <v>955</v>
      </c>
      <c r="I85" s="95">
        <f t="shared" si="11"/>
        <v>1</v>
      </c>
      <c r="J85" s="93" t="s">
        <v>36</v>
      </c>
      <c r="K85" s="95">
        <f t="shared" si="12"/>
        <v>0</v>
      </c>
      <c r="L85" s="93" t="s">
        <v>36</v>
      </c>
      <c r="M85" s="95">
        <f t="shared" si="13"/>
        <v>0</v>
      </c>
      <c r="N85" s="93" t="s">
        <v>15</v>
      </c>
      <c r="O85" s="95">
        <f t="shared" si="14"/>
        <v>0</v>
      </c>
      <c r="P85" s="95"/>
      <c r="Q85" s="95" t="s">
        <v>392</v>
      </c>
    </row>
    <row r="86" spans="1:17" ht="56">
      <c r="A86" s="93">
        <v>2017</v>
      </c>
      <c r="B86" s="245"/>
      <c r="C86" s="94" t="s">
        <v>42</v>
      </c>
      <c r="D86" s="95" t="s">
        <v>444</v>
      </c>
      <c r="E86" s="95" t="s">
        <v>293</v>
      </c>
      <c r="F86" s="95" t="s">
        <v>293</v>
      </c>
      <c r="G86" s="95">
        <f t="shared" si="10"/>
        <v>0</v>
      </c>
      <c r="H86" s="95" t="s">
        <v>955</v>
      </c>
      <c r="I86" s="95">
        <f t="shared" si="11"/>
        <v>1</v>
      </c>
      <c r="J86" s="93" t="s">
        <v>15</v>
      </c>
      <c r="K86" s="95">
        <f t="shared" si="12"/>
        <v>0</v>
      </c>
      <c r="L86" s="93" t="s">
        <v>15</v>
      </c>
      <c r="M86" s="95">
        <f t="shared" si="13"/>
        <v>0</v>
      </c>
      <c r="N86" s="93" t="s">
        <v>15</v>
      </c>
      <c r="O86" s="95">
        <f t="shared" si="14"/>
        <v>0</v>
      </c>
      <c r="P86" s="95"/>
      <c r="Q86" s="95" t="s">
        <v>392</v>
      </c>
    </row>
    <row r="87" spans="1:17" ht="199">
      <c r="A87" s="93">
        <v>2017</v>
      </c>
      <c r="B87" s="245"/>
      <c r="C87" s="94" t="s">
        <v>45</v>
      </c>
      <c r="D87" s="95" t="s">
        <v>445</v>
      </c>
      <c r="E87" s="95" t="s">
        <v>446</v>
      </c>
      <c r="F87" s="95" t="s">
        <v>446</v>
      </c>
      <c r="G87" s="95">
        <f t="shared" si="10"/>
        <v>0</v>
      </c>
      <c r="H87" s="95" t="s">
        <v>955</v>
      </c>
      <c r="I87" s="95">
        <f t="shared" si="11"/>
        <v>1</v>
      </c>
      <c r="J87" s="93" t="s">
        <v>16</v>
      </c>
      <c r="K87" s="95">
        <f t="shared" si="12"/>
        <v>1</v>
      </c>
      <c r="L87" s="93" t="s">
        <v>16</v>
      </c>
      <c r="M87" s="95">
        <f t="shared" si="13"/>
        <v>1</v>
      </c>
      <c r="N87" s="93" t="s">
        <v>15</v>
      </c>
      <c r="O87" s="95">
        <f t="shared" si="14"/>
        <v>0</v>
      </c>
      <c r="P87" s="95"/>
      <c r="Q87" s="95" t="s">
        <v>447</v>
      </c>
    </row>
    <row r="88" spans="1:17" ht="70">
      <c r="A88" s="93">
        <v>2017</v>
      </c>
      <c r="B88" s="245"/>
      <c r="C88" s="94" t="s">
        <v>539</v>
      </c>
      <c r="D88" s="95" t="s">
        <v>448</v>
      </c>
      <c r="E88" s="95" t="s">
        <v>293</v>
      </c>
      <c r="F88" s="95" t="s">
        <v>293</v>
      </c>
      <c r="G88" s="95">
        <f t="shared" si="10"/>
        <v>0</v>
      </c>
      <c r="H88" s="95" t="s">
        <v>955</v>
      </c>
      <c r="I88" s="95">
        <f t="shared" si="11"/>
        <v>1</v>
      </c>
      <c r="J88" s="93" t="s">
        <v>36</v>
      </c>
      <c r="K88" s="95">
        <f t="shared" si="12"/>
        <v>0</v>
      </c>
      <c r="L88" s="93" t="s">
        <v>15</v>
      </c>
      <c r="M88" s="95">
        <f t="shared" si="13"/>
        <v>0</v>
      </c>
      <c r="N88" s="93" t="s">
        <v>15</v>
      </c>
      <c r="O88" s="95">
        <f t="shared" si="14"/>
        <v>0</v>
      </c>
      <c r="P88" s="95"/>
      <c r="Q88" s="95" t="s">
        <v>447</v>
      </c>
    </row>
    <row r="89" spans="1:17" ht="70">
      <c r="A89" s="93">
        <v>2017</v>
      </c>
      <c r="B89" s="245"/>
      <c r="C89" s="94" t="s">
        <v>539</v>
      </c>
      <c r="D89" s="95" t="s">
        <v>449</v>
      </c>
      <c r="E89" s="95" t="s">
        <v>293</v>
      </c>
      <c r="F89" s="95" t="s">
        <v>293</v>
      </c>
      <c r="G89" s="95">
        <f t="shared" si="10"/>
        <v>0</v>
      </c>
      <c r="H89" s="95" t="s">
        <v>955</v>
      </c>
      <c r="I89" s="95">
        <f t="shared" si="11"/>
        <v>1</v>
      </c>
      <c r="J89" s="93" t="s">
        <v>36</v>
      </c>
      <c r="K89" s="95">
        <f t="shared" si="12"/>
        <v>0</v>
      </c>
      <c r="L89" s="93" t="s">
        <v>16</v>
      </c>
      <c r="M89" s="95">
        <f t="shared" si="13"/>
        <v>1</v>
      </c>
      <c r="N89" s="93" t="s">
        <v>16</v>
      </c>
      <c r="O89" s="95">
        <f t="shared" si="14"/>
        <v>1</v>
      </c>
      <c r="P89" s="95"/>
      <c r="Q89" s="95" t="s">
        <v>447</v>
      </c>
    </row>
    <row r="90" spans="1:17" ht="126">
      <c r="A90" s="93">
        <v>2017</v>
      </c>
      <c r="B90" s="245"/>
      <c r="C90" s="94" t="s">
        <v>45</v>
      </c>
      <c r="D90" s="95" t="s">
        <v>450</v>
      </c>
      <c r="E90" s="95" t="s">
        <v>293</v>
      </c>
      <c r="F90" s="95" t="s">
        <v>293</v>
      </c>
      <c r="G90" s="95">
        <f t="shared" si="10"/>
        <v>0</v>
      </c>
      <c r="H90" s="95" t="s">
        <v>955</v>
      </c>
      <c r="I90" s="95">
        <f t="shared" si="11"/>
        <v>1</v>
      </c>
      <c r="J90" s="93" t="s">
        <v>16</v>
      </c>
      <c r="K90" s="95">
        <f t="shared" si="12"/>
        <v>1</v>
      </c>
      <c r="L90" s="93" t="s">
        <v>16</v>
      </c>
      <c r="M90" s="95">
        <f t="shared" si="13"/>
        <v>1</v>
      </c>
      <c r="N90" s="93" t="s">
        <v>15</v>
      </c>
      <c r="O90" s="95">
        <f t="shared" si="14"/>
        <v>0</v>
      </c>
      <c r="P90" s="95"/>
      <c r="Q90" s="95" t="s">
        <v>447</v>
      </c>
    </row>
    <row r="91" spans="1:17" ht="70">
      <c r="A91" s="93">
        <v>2017</v>
      </c>
      <c r="B91" s="245"/>
      <c r="C91" s="94" t="s">
        <v>45</v>
      </c>
      <c r="D91" s="95" t="s">
        <v>451</v>
      </c>
      <c r="E91" s="95" t="s">
        <v>293</v>
      </c>
      <c r="F91" s="95" t="s">
        <v>293</v>
      </c>
      <c r="G91" s="95">
        <f t="shared" si="10"/>
        <v>0</v>
      </c>
      <c r="H91" s="95" t="s">
        <v>955</v>
      </c>
      <c r="I91" s="95">
        <f t="shared" si="11"/>
        <v>1</v>
      </c>
      <c r="J91" s="93" t="s">
        <v>36</v>
      </c>
      <c r="K91" s="95">
        <f t="shared" si="12"/>
        <v>0</v>
      </c>
      <c r="L91" s="93" t="s">
        <v>36</v>
      </c>
      <c r="M91" s="95">
        <f t="shared" si="13"/>
        <v>0</v>
      </c>
      <c r="N91" s="93" t="s">
        <v>15</v>
      </c>
      <c r="O91" s="95">
        <f t="shared" si="14"/>
        <v>0</v>
      </c>
      <c r="P91" s="95"/>
      <c r="Q91" s="95" t="s">
        <v>447</v>
      </c>
    </row>
    <row r="92" spans="1:17" ht="126">
      <c r="A92" s="93">
        <v>2017</v>
      </c>
      <c r="B92" s="246"/>
      <c r="C92" s="94" t="s">
        <v>45</v>
      </c>
      <c r="D92" s="95" t="s">
        <v>452</v>
      </c>
      <c r="E92" s="95" t="s">
        <v>293</v>
      </c>
      <c r="F92" s="95" t="s">
        <v>293</v>
      </c>
      <c r="G92" s="95">
        <f t="shared" si="10"/>
        <v>0</v>
      </c>
      <c r="H92" s="95" t="s">
        <v>955</v>
      </c>
      <c r="I92" s="95">
        <f t="shared" si="11"/>
        <v>1</v>
      </c>
      <c r="J92" s="93" t="s">
        <v>16</v>
      </c>
      <c r="K92" s="95">
        <f t="shared" si="12"/>
        <v>1</v>
      </c>
      <c r="L92" s="93" t="s">
        <v>16</v>
      </c>
      <c r="M92" s="95">
        <f t="shared" si="13"/>
        <v>1</v>
      </c>
      <c r="N92" s="93" t="s">
        <v>16</v>
      </c>
      <c r="O92" s="95">
        <f t="shared" si="14"/>
        <v>1</v>
      </c>
      <c r="P92" s="95"/>
      <c r="Q92" s="95" t="s">
        <v>447</v>
      </c>
    </row>
    <row r="93" spans="1:17" ht="75" customHeight="1">
      <c r="A93" s="93">
        <v>2019</v>
      </c>
      <c r="B93" s="244" t="s">
        <v>730</v>
      </c>
      <c r="C93" s="94" t="s">
        <v>224</v>
      </c>
      <c r="D93" s="97" t="s">
        <v>626</v>
      </c>
      <c r="E93" s="97" t="s">
        <v>627</v>
      </c>
      <c r="F93" s="97" t="s">
        <v>14</v>
      </c>
      <c r="G93" s="95">
        <f t="shared" si="10"/>
        <v>1</v>
      </c>
      <c r="H93" s="95" t="s">
        <v>955</v>
      </c>
      <c r="I93" s="95">
        <f t="shared" si="11"/>
        <v>1</v>
      </c>
      <c r="J93" s="93" t="s">
        <v>16</v>
      </c>
      <c r="K93" s="95">
        <f t="shared" si="12"/>
        <v>1</v>
      </c>
      <c r="L93" s="93" t="s">
        <v>628</v>
      </c>
      <c r="M93" s="95">
        <f t="shared" si="13"/>
        <v>0</v>
      </c>
      <c r="N93" s="93" t="s">
        <v>16</v>
      </c>
      <c r="O93" s="95">
        <f t="shared" si="14"/>
        <v>1</v>
      </c>
      <c r="P93" s="97">
        <v>2019</v>
      </c>
      <c r="Q93" s="98" t="s">
        <v>629</v>
      </c>
    </row>
    <row r="94" spans="1:17" ht="50">
      <c r="A94" s="93">
        <v>2019</v>
      </c>
      <c r="B94" s="245"/>
      <c r="C94" s="96" t="s">
        <v>224</v>
      </c>
      <c r="D94" s="97" t="s">
        <v>630</v>
      </c>
      <c r="E94" s="97" t="s">
        <v>627</v>
      </c>
      <c r="F94" s="97" t="s">
        <v>14</v>
      </c>
      <c r="G94" s="95">
        <f t="shared" si="10"/>
        <v>1</v>
      </c>
      <c r="H94" s="95" t="s">
        <v>955</v>
      </c>
      <c r="I94" s="95">
        <f t="shared" si="11"/>
        <v>1</v>
      </c>
      <c r="J94" s="93" t="s">
        <v>16</v>
      </c>
      <c r="K94" s="95">
        <f t="shared" si="12"/>
        <v>1</v>
      </c>
      <c r="L94" s="93" t="s">
        <v>15</v>
      </c>
      <c r="M94" s="95">
        <f t="shared" si="13"/>
        <v>0</v>
      </c>
      <c r="N94" s="93" t="s">
        <v>16</v>
      </c>
      <c r="O94" s="95">
        <f t="shared" si="14"/>
        <v>1</v>
      </c>
      <c r="P94" s="97"/>
      <c r="Q94" s="98" t="s">
        <v>631</v>
      </c>
    </row>
    <row r="95" spans="1:17" ht="50" customHeight="1">
      <c r="A95" s="93">
        <v>2019</v>
      </c>
      <c r="B95" s="245"/>
      <c r="C95" s="96" t="s">
        <v>224</v>
      </c>
      <c r="D95" s="97" t="s">
        <v>632</v>
      </c>
      <c r="E95" s="97" t="s">
        <v>627</v>
      </c>
      <c r="F95" s="97" t="s">
        <v>14</v>
      </c>
      <c r="G95" s="95">
        <f t="shared" si="10"/>
        <v>1</v>
      </c>
      <c r="H95" s="95" t="s">
        <v>954</v>
      </c>
      <c r="I95" s="95">
        <f t="shared" si="11"/>
        <v>0</v>
      </c>
      <c r="J95" s="93" t="s">
        <v>504</v>
      </c>
      <c r="K95" s="95">
        <f t="shared" si="12"/>
        <v>0</v>
      </c>
      <c r="L95" s="93" t="s">
        <v>504</v>
      </c>
      <c r="M95" s="95">
        <f t="shared" si="13"/>
        <v>0</v>
      </c>
      <c r="N95" s="93" t="s">
        <v>504</v>
      </c>
      <c r="O95" s="95">
        <f t="shared" si="14"/>
        <v>0</v>
      </c>
      <c r="P95" s="97">
        <v>2019</v>
      </c>
      <c r="Q95" s="98" t="s">
        <v>633</v>
      </c>
    </row>
    <row r="96" spans="1:17" ht="50">
      <c r="A96" s="93">
        <v>2019</v>
      </c>
      <c r="B96" s="245"/>
      <c r="C96" s="96" t="s">
        <v>224</v>
      </c>
      <c r="D96" s="97" t="s">
        <v>634</v>
      </c>
      <c r="E96" s="97" t="s">
        <v>627</v>
      </c>
      <c r="F96" s="97" t="s">
        <v>14</v>
      </c>
      <c r="G96" s="95">
        <f t="shared" si="10"/>
        <v>1</v>
      </c>
      <c r="H96" s="95" t="s">
        <v>954</v>
      </c>
      <c r="I96" s="95">
        <f t="shared" si="11"/>
        <v>0</v>
      </c>
      <c r="J96" s="93" t="s">
        <v>15</v>
      </c>
      <c r="K96" s="95">
        <f t="shared" si="12"/>
        <v>0</v>
      </c>
      <c r="L96" s="93" t="s">
        <v>15</v>
      </c>
      <c r="M96" s="95">
        <f t="shared" si="13"/>
        <v>0</v>
      </c>
      <c r="N96" s="93" t="s">
        <v>16</v>
      </c>
      <c r="O96" s="95">
        <f t="shared" si="14"/>
        <v>1</v>
      </c>
      <c r="P96" s="97">
        <v>2019</v>
      </c>
      <c r="Q96" s="98" t="s">
        <v>635</v>
      </c>
    </row>
    <row r="97" spans="1:17" ht="50" customHeight="1">
      <c r="A97" s="93">
        <v>2019</v>
      </c>
      <c r="B97" s="245"/>
      <c r="C97" s="96" t="s">
        <v>224</v>
      </c>
      <c r="D97" s="97" t="s">
        <v>636</v>
      </c>
      <c r="E97" s="97" t="s">
        <v>627</v>
      </c>
      <c r="F97" s="97" t="s">
        <v>14</v>
      </c>
      <c r="G97" s="95">
        <f t="shared" si="10"/>
        <v>1</v>
      </c>
      <c r="H97" s="95" t="s">
        <v>954</v>
      </c>
      <c r="I97" s="95">
        <f t="shared" si="11"/>
        <v>0</v>
      </c>
      <c r="J97" s="93" t="s">
        <v>504</v>
      </c>
      <c r="K97" s="95">
        <f t="shared" si="12"/>
        <v>0</v>
      </c>
      <c r="L97" s="93" t="s">
        <v>504</v>
      </c>
      <c r="M97" s="95">
        <f t="shared" si="13"/>
        <v>0</v>
      </c>
      <c r="N97" s="93" t="s">
        <v>15</v>
      </c>
      <c r="O97" s="95">
        <f t="shared" si="14"/>
        <v>0</v>
      </c>
      <c r="P97" s="97">
        <v>2019</v>
      </c>
      <c r="Q97" s="98" t="s">
        <v>637</v>
      </c>
    </row>
    <row r="98" spans="1:17" ht="30">
      <c r="A98" s="93">
        <v>2019</v>
      </c>
      <c r="B98" s="245"/>
      <c r="C98" s="96" t="s">
        <v>224</v>
      </c>
      <c r="D98" s="97" t="s">
        <v>638</v>
      </c>
      <c r="E98" s="97" t="s">
        <v>627</v>
      </c>
      <c r="F98" s="97" t="s">
        <v>14</v>
      </c>
      <c r="G98" s="95">
        <f t="shared" ref="G98:G104" si="15">IF(F98="UNICEF",1,0)</f>
        <v>1</v>
      </c>
      <c r="H98" s="95" t="s">
        <v>954</v>
      </c>
      <c r="I98" s="95">
        <f t="shared" ref="I98:I104" si="16">IF(H98="Quant",1,0)</f>
        <v>0</v>
      </c>
      <c r="J98" s="93" t="s">
        <v>504</v>
      </c>
      <c r="K98" s="95">
        <f t="shared" ref="K98:K104" si="17">IF(J98="Yes",1,0)</f>
        <v>0</v>
      </c>
      <c r="L98" s="93" t="s">
        <v>504</v>
      </c>
      <c r="M98" s="95">
        <f t="shared" ref="M98:M104" si="18">IF(L98="Yes",1,0)</f>
        <v>0</v>
      </c>
      <c r="N98" s="93" t="s">
        <v>15</v>
      </c>
      <c r="O98" s="95">
        <f t="shared" ref="O98:O104" si="19">IF(N98="Yes",1,0)</f>
        <v>0</v>
      </c>
      <c r="P98" s="97">
        <v>2019</v>
      </c>
      <c r="Q98" s="98" t="s">
        <v>639</v>
      </c>
    </row>
    <row r="99" spans="1:17" ht="62.5">
      <c r="A99" s="93">
        <v>2019</v>
      </c>
      <c r="B99" s="245"/>
      <c r="C99" s="96" t="s">
        <v>224</v>
      </c>
      <c r="D99" s="97" t="s">
        <v>640</v>
      </c>
      <c r="E99" s="97" t="s">
        <v>627</v>
      </c>
      <c r="F99" s="97" t="s">
        <v>14</v>
      </c>
      <c r="G99" s="95">
        <f t="shared" si="15"/>
        <v>1</v>
      </c>
      <c r="H99" s="95" t="s">
        <v>954</v>
      </c>
      <c r="I99" s="95">
        <f t="shared" si="16"/>
        <v>0</v>
      </c>
      <c r="J99" s="93" t="s">
        <v>504</v>
      </c>
      <c r="K99" s="95">
        <f t="shared" si="17"/>
        <v>0</v>
      </c>
      <c r="L99" s="93" t="s">
        <v>504</v>
      </c>
      <c r="M99" s="95">
        <f t="shared" si="18"/>
        <v>0</v>
      </c>
      <c r="N99" s="93" t="s">
        <v>16</v>
      </c>
      <c r="O99" s="95">
        <f t="shared" si="19"/>
        <v>1</v>
      </c>
      <c r="P99" s="97">
        <v>2019</v>
      </c>
      <c r="Q99" s="98" t="s">
        <v>641</v>
      </c>
    </row>
    <row r="100" spans="1:17" ht="37.5">
      <c r="A100" s="93">
        <v>2019</v>
      </c>
      <c r="B100" s="245"/>
      <c r="C100" s="96" t="s">
        <v>224</v>
      </c>
      <c r="D100" s="97" t="s">
        <v>642</v>
      </c>
      <c r="E100" s="97" t="s">
        <v>627</v>
      </c>
      <c r="F100" s="97" t="s">
        <v>14</v>
      </c>
      <c r="G100" s="95">
        <f t="shared" si="15"/>
        <v>1</v>
      </c>
      <c r="H100" s="95" t="s">
        <v>954</v>
      </c>
      <c r="I100" s="95">
        <f t="shared" si="16"/>
        <v>0</v>
      </c>
      <c r="J100" s="93" t="s">
        <v>504</v>
      </c>
      <c r="K100" s="95">
        <f t="shared" si="17"/>
        <v>0</v>
      </c>
      <c r="L100" s="93" t="s">
        <v>504</v>
      </c>
      <c r="M100" s="95">
        <f t="shared" si="18"/>
        <v>0</v>
      </c>
      <c r="N100" s="93" t="s">
        <v>15</v>
      </c>
      <c r="O100" s="95">
        <f t="shared" si="19"/>
        <v>0</v>
      </c>
      <c r="P100" s="97">
        <v>2019</v>
      </c>
      <c r="Q100" s="98" t="s">
        <v>643</v>
      </c>
    </row>
    <row r="101" spans="1:17" ht="98">
      <c r="A101" s="93">
        <v>2018</v>
      </c>
      <c r="B101" s="245"/>
      <c r="C101" s="94" t="s">
        <v>283</v>
      </c>
      <c r="D101" s="95" t="s">
        <v>186</v>
      </c>
      <c r="E101" s="95" t="s">
        <v>95</v>
      </c>
      <c r="F101" s="95" t="s">
        <v>14</v>
      </c>
      <c r="G101" s="95">
        <f t="shared" si="15"/>
        <v>1</v>
      </c>
      <c r="H101" s="95" t="s">
        <v>955</v>
      </c>
      <c r="I101" s="95">
        <f t="shared" si="16"/>
        <v>1</v>
      </c>
      <c r="J101" s="93" t="s">
        <v>15</v>
      </c>
      <c r="K101" s="95">
        <f t="shared" si="17"/>
        <v>0</v>
      </c>
      <c r="L101" s="93" t="s">
        <v>15</v>
      </c>
      <c r="M101" s="95">
        <f t="shared" si="18"/>
        <v>0</v>
      </c>
      <c r="N101" s="93" t="s">
        <v>15</v>
      </c>
      <c r="O101" s="95">
        <f t="shared" si="19"/>
        <v>0</v>
      </c>
      <c r="P101" s="95"/>
      <c r="Q101" s="95"/>
    </row>
    <row r="102" spans="1:17" ht="70">
      <c r="A102" s="93"/>
      <c r="B102" s="245"/>
      <c r="C102" s="94" t="s">
        <v>283</v>
      </c>
      <c r="D102" s="95" t="s">
        <v>187</v>
      </c>
      <c r="E102" s="95" t="s">
        <v>188</v>
      </c>
      <c r="F102" s="95" t="s">
        <v>14</v>
      </c>
      <c r="G102" s="95">
        <f t="shared" si="15"/>
        <v>1</v>
      </c>
      <c r="H102" s="95" t="s">
        <v>954</v>
      </c>
      <c r="I102" s="95">
        <f t="shared" si="16"/>
        <v>0</v>
      </c>
      <c r="J102" s="93" t="s">
        <v>36</v>
      </c>
      <c r="K102" s="95">
        <f t="shared" si="17"/>
        <v>0</v>
      </c>
      <c r="L102" s="93" t="s">
        <v>36</v>
      </c>
      <c r="M102" s="95">
        <f t="shared" si="18"/>
        <v>0</v>
      </c>
      <c r="N102" s="93" t="s">
        <v>36</v>
      </c>
      <c r="O102" s="95">
        <f t="shared" si="19"/>
        <v>0</v>
      </c>
      <c r="P102" s="95"/>
      <c r="Q102" s="95"/>
    </row>
    <row r="103" spans="1:17" ht="28">
      <c r="A103" s="93">
        <v>2019</v>
      </c>
      <c r="B103" s="245"/>
      <c r="C103" s="94" t="s">
        <v>224</v>
      </c>
      <c r="D103" s="95" t="s">
        <v>282</v>
      </c>
      <c r="E103" s="95" t="s">
        <v>188</v>
      </c>
      <c r="F103" s="95" t="s">
        <v>14</v>
      </c>
      <c r="G103" s="95">
        <f t="shared" si="15"/>
        <v>1</v>
      </c>
      <c r="H103" s="95" t="s">
        <v>955</v>
      </c>
      <c r="I103" s="95">
        <f t="shared" si="16"/>
        <v>1</v>
      </c>
      <c r="J103" s="93" t="s">
        <v>16</v>
      </c>
      <c r="K103" s="95">
        <f t="shared" si="17"/>
        <v>1</v>
      </c>
      <c r="L103" s="93" t="s">
        <v>15</v>
      </c>
      <c r="M103" s="95">
        <f t="shared" si="18"/>
        <v>0</v>
      </c>
      <c r="N103" s="93" t="s">
        <v>15</v>
      </c>
      <c r="O103" s="95">
        <f t="shared" si="19"/>
        <v>0</v>
      </c>
      <c r="P103" s="95"/>
      <c r="Q103" s="95"/>
    </row>
    <row r="104" spans="1:17" ht="70">
      <c r="A104" s="93">
        <v>2019</v>
      </c>
      <c r="B104" s="246"/>
      <c r="C104" s="94" t="s">
        <v>283</v>
      </c>
      <c r="D104" s="95" t="s">
        <v>284</v>
      </c>
      <c r="E104" s="95" t="s">
        <v>188</v>
      </c>
      <c r="F104" s="95" t="s">
        <v>14</v>
      </c>
      <c r="G104" s="95">
        <f t="shared" si="15"/>
        <v>1</v>
      </c>
      <c r="H104" s="95" t="s">
        <v>955</v>
      </c>
      <c r="I104" s="95">
        <f t="shared" si="16"/>
        <v>1</v>
      </c>
      <c r="J104" s="93" t="s">
        <v>15</v>
      </c>
      <c r="K104" s="95">
        <f t="shared" si="17"/>
        <v>0</v>
      </c>
      <c r="L104" s="93" t="s">
        <v>15</v>
      </c>
      <c r="M104" s="95">
        <f t="shared" si="18"/>
        <v>0</v>
      </c>
      <c r="N104" s="93" t="s">
        <v>15</v>
      </c>
      <c r="O104" s="95">
        <f t="shared" si="19"/>
        <v>0</v>
      </c>
      <c r="P104" s="95"/>
      <c r="Q104" s="95"/>
    </row>
    <row r="105" spans="1:17">
      <c r="A105" s="100"/>
      <c r="B105" s="101"/>
    </row>
    <row r="106" spans="1:17">
      <c r="A106" s="100"/>
      <c r="B106" s="101"/>
    </row>
    <row r="107" spans="1:17">
      <c r="A107" s="100"/>
      <c r="B107" s="101"/>
    </row>
    <row r="108" spans="1:17">
      <c r="A108" s="100"/>
      <c r="B108" s="101"/>
    </row>
    <row r="109" spans="1:17">
      <c r="A109" s="100"/>
      <c r="B109" s="101"/>
    </row>
    <row r="110" spans="1:17">
      <c r="A110" s="100"/>
      <c r="B110" s="101"/>
    </row>
    <row r="111" spans="1:17">
      <c r="A111" s="100"/>
      <c r="B111" s="101"/>
    </row>
    <row r="112" spans="1:17">
      <c r="A112" s="100"/>
      <c r="B112" s="101"/>
    </row>
    <row r="113" spans="1:2">
      <c r="A113" s="100"/>
      <c r="B113" s="101"/>
    </row>
    <row r="114" spans="1:2">
      <c r="A114" s="100"/>
      <c r="B114" s="101"/>
    </row>
    <row r="115" spans="1:2">
      <c r="A115" s="100"/>
      <c r="B115" s="101"/>
    </row>
    <row r="116" spans="1:2">
      <c r="A116" s="100"/>
      <c r="B116" s="101"/>
    </row>
    <row r="117" spans="1:2">
      <c r="A117" s="100"/>
      <c r="B117" s="101"/>
    </row>
    <row r="118" spans="1:2">
      <c r="A118" s="100"/>
      <c r="B118" s="101"/>
    </row>
    <row r="119" spans="1:2">
      <c r="A119" s="100"/>
      <c r="B119" s="101"/>
    </row>
    <row r="120" spans="1:2">
      <c r="A120" s="100"/>
      <c r="B120" s="101"/>
    </row>
    <row r="121" spans="1:2">
      <c r="A121" s="100"/>
      <c r="B121" s="101"/>
    </row>
    <row r="122" spans="1:2">
      <c r="A122" s="100"/>
      <c r="B122" s="101"/>
    </row>
    <row r="123" spans="1:2">
      <c r="A123" s="100"/>
      <c r="B123" s="101"/>
    </row>
    <row r="124" spans="1:2">
      <c r="A124" s="100"/>
      <c r="B124" s="101"/>
    </row>
    <row r="125" spans="1:2">
      <c r="A125" s="100"/>
      <c r="B125" s="101"/>
    </row>
    <row r="126" spans="1:2">
      <c r="A126" s="100"/>
      <c r="B126" s="101"/>
    </row>
    <row r="127" spans="1:2">
      <c r="A127" s="100"/>
      <c r="B127" s="101"/>
    </row>
    <row r="128" spans="1:2">
      <c r="A128" s="100"/>
      <c r="B128" s="101"/>
    </row>
  </sheetData>
  <autoFilter ref="A1:Q125" xr:uid="{DAD4F1E0-916E-46C2-ABCE-D7953D5AA45C}"/>
  <mergeCells count="2">
    <mergeCell ref="B2:B92"/>
    <mergeCell ref="B93:B104"/>
  </mergeCells>
  <phoneticPr fontId="10" type="noConversion"/>
  <conditionalFormatting sqref="P105:P1048576 P61:P92 P1:P50">
    <cfRule type="containsText" dxfId="10" priority="3" operator="containsText" text="Yes">
      <formula>NOT(ISERROR(SEARCH("Yes",P1)))</formula>
    </cfRule>
  </conditionalFormatting>
  <conditionalFormatting sqref="P93:P104">
    <cfRule type="containsText" dxfId="9" priority="2" operator="containsText" text="Yes">
      <formula>NOT(ISERROR(SEARCH("Yes",P93)))</formula>
    </cfRule>
  </conditionalFormatting>
  <conditionalFormatting sqref="J1:J1048576 L1:L1048576 N1:N1048576">
    <cfRule type="containsText" dxfId="8" priority="1" operator="containsText" text="Yes">
      <formula>NOT(ISERROR(SEARCH("Yes",J1)))</formula>
    </cfRule>
  </conditionalFormatting>
  <pageMargins left="0.7" right="0.7" top="0.75" bottom="0.75" header="0.3" footer="0.3"/>
  <pageSetup paperSize="9"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9AC42-6FDF-44F8-AF07-3FCDED53A65C}">
  <sheetPr codeName="Sheet5">
    <tabColor rgb="FFFFC000"/>
  </sheetPr>
  <dimension ref="A1:R88"/>
  <sheetViews>
    <sheetView showGridLines="0" topLeftCell="A9" zoomScale="80" zoomScaleNormal="80" workbookViewId="0">
      <selection activeCell="D6" sqref="D6"/>
    </sheetView>
  </sheetViews>
  <sheetFormatPr defaultColWidth="8.58203125" defaultRowHeight="14"/>
  <cols>
    <col min="1" max="1" width="8.58203125" style="89"/>
    <col min="2" max="2" width="9.08203125" style="2" customWidth="1"/>
    <col min="3" max="3" width="15.9140625" style="4" customWidth="1"/>
    <col min="4" max="4" width="52.58203125" style="2" customWidth="1"/>
    <col min="5" max="5" width="14.25" style="2" customWidth="1"/>
    <col min="6" max="6" width="18.08203125" style="2" customWidth="1"/>
    <col min="7" max="8" width="18.08203125" style="2" hidden="1" customWidth="1"/>
    <col min="9" max="9" width="12.08203125" style="2" hidden="1" customWidth="1"/>
    <col min="10" max="10" width="8.58203125" style="89" customWidth="1"/>
    <col min="11" max="11" width="8.58203125" style="2" hidden="1" customWidth="1"/>
    <col min="12" max="12" width="8.58203125" style="89"/>
    <col min="13" max="13" width="0" style="2" hidden="1" customWidth="1"/>
    <col min="14" max="14" width="12.83203125" style="89" customWidth="1"/>
    <col min="15" max="15" width="12.83203125" style="2" hidden="1" customWidth="1"/>
    <col min="16" max="16" width="14.58203125" style="2" hidden="1" customWidth="1"/>
    <col min="17" max="17" width="52.83203125" style="2" customWidth="1"/>
    <col min="18" max="16384" width="8.58203125" style="2"/>
  </cols>
  <sheetData>
    <row r="1" spans="1:17" s="1" customFormat="1" ht="46.5">
      <c r="A1" s="91" t="s">
        <v>0</v>
      </c>
      <c r="B1" s="91" t="s">
        <v>1</v>
      </c>
      <c r="C1" s="105" t="s">
        <v>694</v>
      </c>
      <c r="D1" s="91" t="s">
        <v>2</v>
      </c>
      <c r="E1" s="91" t="s">
        <v>3</v>
      </c>
      <c r="F1" s="91" t="s">
        <v>4</v>
      </c>
      <c r="G1" s="91" t="s">
        <v>716</v>
      </c>
      <c r="H1" s="91" t="s">
        <v>953</v>
      </c>
      <c r="I1" s="91" t="s">
        <v>962</v>
      </c>
      <c r="J1" s="91" t="s">
        <v>5</v>
      </c>
      <c r="K1" s="91" t="s">
        <v>717</v>
      </c>
      <c r="L1" s="91" t="s">
        <v>6</v>
      </c>
      <c r="M1" s="91" t="s">
        <v>718</v>
      </c>
      <c r="N1" s="91" t="s">
        <v>7</v>
      </c>
      <c r="O1" s="91" t="s">
        <v>719</v>
      </c>
      <c r="P1" s="91" t="s">
        <v>8</v>
      </c>
      <c r="Q1" s="92" t="s">
        <v>9</v>
      </c>
    </row>
    <row r="2" spans="1:17" ht="58.5" customHeight="1">
      <c r="A2" s="93">
        <v>2016</v>
      </c>
      <c r="B2" s="247" t="s">
        <v>10</v>
      </c>
      <c r="C2" s="96" t="s">
        <v>11</v>
      </c>
      <c r="D2" s="95" t="s">
        <v>12</v>
      </c>
      <c r="E2" s="95" t="s">
        <v>13</v>
      </c>
      <c r="F2" s="95" t="s">
        <v>14</v>
      </c>
      <c r="G2" s="95">
        <f>IF(F2="UNICEF",1,0)</f>
        <v>1</v>
      </c>
      <c r="H2" s="95" t="s">
        <v>955</v>
      </c>
      <c r="I2" s="95">
        <f xml:space="preserve"> IF(H2="Quant",1,0)</f>
        <v>1</v>
      </c>
      <c r="J2" s="93" t="s">
        <v>15</v>
      </c>
      <c r="K2" s="95">
        <f>IF(J2="Yes",1,0)</f>
        <v>0</v>
      </c>
      <c r="L2" s="93" t="s">
        <v>16</v>
      </c>
      <c r="M2" s="95">
        <f>IF(L2="Yes",1,0)</f>
        <v>1</v>
      </c>
      <c r="N2" s="93" t="s">
        <v>15</v>
      </c>
      <c r="O2" s="95">
        <f>IF(N2="Yes",1,0)</f>
        <v>0</v>
      </c>
      <c r="P2" s="95" t="s">
        <v>17</v>
      </c>
      <c r="Q2" s="95"/>
    </row>
    <row r="3" spans="1:17" ht="70">
      <c r="A3" s="93">
        <v>2016</v>
      </c>
      <c r="B3" s="247"/>
      <c r="C3" s="96" t="s">
        <v>18</v>
      </c>
      <c r="D3" s="95" t="s">
        <v>19</v>
      </c>
      <c r="E3" s="95" t="s">
        <v>20</v>
      </c>
      <c r="F3" s="95" t="s">
        <v>14</v>
      </c>
      <c r="G3" s="95">
        <f t="shared" ref="G3:G66" si="0">IF(F3="UNICEF",1,0)</f>
        <v>1</v>
      </c>
      <c r="H3" s="95" t="s">
        <v>955</v>
      </c>
      <c r="I3" s="95">
        <f t="shared" ref="I3:I66" si="1" xml:space="preserve"> IF(H3="Quant",1,0)</f>
        <v>1</v>
      </c>
      <c r="J3" s="93" t="s">
        <v>15</v>
      </c>
      <c r="K3" s="95">
        <f t="shared" ref="K3:K66" si="2">IF(J3="Yes",1,0)</f>
        <v>0</v>
      </c>
      <c r="L3" s="93" t="s">
        <v>16</v>
      </c>
      <c r="M3" s="95">
        <f t="shared" ref="M3:M66" si="3">IF(L3="Yes",1,0)</f>
        <v>1</v>
      </c>
      <c r="N3" s="93" t="s">
        <v>15</v>
      </c>
      <c r="O3" s="95">
        <f t="shared" ref="O3:O66" si="4">IF(N3="Yes",1,0)</f>
        <v>0</v>
      </c>
      <c r="P3" s="95" t="s">
        <v>17</v>
      </c>
      <c r="Q3" s="95"/>
    </row>
    <row r="4" spans="1:17" ht="28">
      <c r="A4" s="93">
        <v>2016</v>
      </c>
      <c r="B4" s="247"/>
      <c r="C4" s="96" t="s">
        <v>21</v>
      </c>
      <c r="D4" s="95" t="s">
        <v>22</v>
      </c>
      <c r="E4" s="95" t="s">
        <v>13</v>
      </c>
      <c r="F4" s="95" t="s">
        <v>14</v>
      </c>
      <c r="G4" s="95">
        <f t="shared" si="0"/>
        <v>1</v>
      </c>
      <c r="H4" s="95" t="s">
        <v>955</v>
      </c>
      <c r="I4" s="95">
        <f t="shared" si="1"/>
        <v>1</v>
      </c>
      <c r="J4" s="93" t="s">
        <v>15</v>
      </c>
      <c r="K4" s="95">
        <f t="shared" si="2"/>
        <v>0</v>
      </c>
      <c r="L4" s="93" t="s">
        <v>15</v>
      </c>
      <c r="M4" s="95">
        <f t="shared" si="3"/>
        <v>0</v>
      </c>
      <c r="N4" s="93" t="s">
        <v>15</v>
      </c>
      <c r="O4" s="95">
        <f t="shared" si="4"/>
        <v>0</v>
      </c>
      <c r="P4" s="95" t="s">
        <v>17</v>
      </c>
      <c r="Q4" s="95" t="s">
        <v>23</v>
      </c>
    </row>
    <row r="5" spans="1:17" ht="60.65" customHeight="1">
      <c r="A5" s="93">
        <v>2017</v>
      </c>
      <c r="B5" s="247"/>
      <c r="C5" s="96" t="s">
        <v>67</v>
      </c>
      <c r="D5" s="95" t="s">
        <v>68</v>
      </c>
      <c r="E5" s="95" t="s">
        <v>63</v>
      </c>
      <c r="F5" s="95" t="s">
        <v>14</v>
      </c>
      <c r="G5" s="95">
        <f t="shared" si="0"/>
        <v>1</v>
      </c>
      <c r="H5" s="95" t="s">
        <v>955</v>
      </c>
      <c r="I5" s="95">
        <f t="shared" si="1"/>
        <v>1</v>
      </c>
      <c r="J5" s="93" t="s">
        <v>16</v>
      </c>
      <c r="K5" s="95">
        <f t="shared" si="2"/>
        <v>1</v>
      </c>
      <c r="L5" s="93" t="s">
        <v>36</v>
      </c>
      <c r="M5" s="95">
        <f t="shared" si="3"/>
        <v>0</v>
      </c>
      <c r="N5" s="93" t="s">
        <v>15</v>
      </c>
      <c r="O5" s="95">
        <f t="shared" si="4"/>
        <v>0</v>
      </c>
      <c r="P5" s="95" t="s">
        <v>64</v>
      </c>
      <c r="Q5" s="95" t="s">
        <v>69</v>
      </c>
    </row>
    <row r="6" spans="1:17" ht="42">
      <c r="A6" s="93">
        <v>2017</v>
      </c>
      <c r="B6" s="247"/>
      <c r="C6" s="96" t="s">
        <v>67</v>
      </c>
      <c r="D6" s="95" t="s">
        <v>70</v>
      </c>
      <c r="E6" s="95" t="s">
        <v>63</v>
      </c>
      <c r="F6" s="95" t="s">
        <v>14</v>
      </c>
      <c r="G6" s="95">
        <f t="shared" si="0"/>
        <v>1</v>
      </c>
      <c r="H6" s="95" t="s">
        <v>955</v>
      </c>
      <c r="I6" s="95">
        <f t="shared" si="1"/>
        <v>1</v>
      </c>
      <c r="J6" s="93" t="s">
        <v>16</v>
      </c>
      <c r="K6" s="95">
        <f t="shared" si="2"/>
        <v>1</v>
      </c>
      <c r="L6" s="93" t="s">
        <v>36</v>
      </c>
      <c r="M6" s="95">
        <f t="shared" si="3"/>
        <v>0</v>
      </c>
      <c r="N6" s="93" t="s">
        <v>15</v>
      </c>
      <c r="O6" s="95">
        <f t="shared" si="4"/>
        <v>0</v>
      </c>
      <c r="P6" s="95" t="s">
        <v>64</v>
      </c>
      <c r="Q6" s="95"/>
    </row>
    <row r="7" spans="1:17" ht="56">
      <c r="A7" s="93">
        <v>2017</v>
      </c>
      <c r="B7" s="247"/>
      <c r="C7" s="96" t="s">
        <v>67</v>
      </c>
      <c r="D7" s="95" t="s">
        <v>71</v>
      </c>
      <c r="E7" s="95" t="s">
        <v>63</v>
      </c>
      <c r="F7" s="95" t="s">
        <v>14</v>
      </c>
      <c r="G7" s="95">
        <f t="shared" si="0"/>
        <v>1</v>
      </c>
      <c r="H7" s="95" t="s">
        <v>955</v>
      </c>
      <c r="I7" s="95">
        <f t="shared" si="1"/>
        <v>1</v>
      </c>
      <c r="J7" s="93" t="s">
        <v>16</v>
      </c>
      <c r="K7" s="95">
        <f t="shared" si="2"/>
        <v>1</v>
      </c>
      <c r="L7" s="93" t="s">
        <v>36</v>
      </c>
      <c r="M7" s="95">
        <f t="shared" si="3"/>
        <v>0</v>
      </c>
      <c r="N7" s="93" t="s">
        <v>15</v>
      </c>
      <c r="O7" s="95">
        <f t="shared" si="4"/>
        <v>0</v>
      </c>
      <c r="P7" s="95" t="s">
        <v>64</v>
      </c>
      <c r="Q7" s="95"/>
    </row>
    <row r="8" spans="1:17" ht="56">
      <c r="A8" s="93">
        <v>2017</v>
      </c>
      <c r="B8" s="247"/>
      <c r="C8" s="96" t="s">
        <v>67</v>
      </c>
      <c r="D8" s="95" t="s">
        <v>72</v>
      </c>
      <c r="E8" s="95" t="s">
        <v>63</v>
      </c>
      <c r="F8" s="95" t="s">
        <v>14</v>
      </c>
      <c r="G8" s="95">
        <f t="shared" si="0"/>
        <v>1</v>
      </c>
      <c r="H8" s="95" t="s">
        <v>954</v>
      </c>
      <c r="I8" s="95">
        <f t="shared" si="1"/>
        <v>0</v>
      </c>
      <c r="J8" s="93" t="s">
        <v>16</v>
      </c>
      <c r="K8" s="95">
        <f t="shared" si="2"/>
        <v>1</v>
      </c>
      <c r="L8" s="93" t="s">
        <v>36</v>
      </c>
      <c r="M8" s="95">
        <f t="shared" si="3"/>
        <v>0</v>
      </c>
      <c r="N8" s="93" t="s">
        <v>15</v>
      </c>
      <c r="O8" s="95">
        <f t="shared" si="4"/>
        <v>0</v>
      </c>
      <c r="P8" s="95" t="s">
        <v>64</v>
      </c>
      <c r="Q8" s="95"/>
    </row>
    <row r="9" spans="1:17" ht="84.65" customHeight="1">
      <c r="A9" s="93">
        <v>2017</v>
      </c>
      <c r="B9" s="247"/>
      <c r="C9" s="96" t="s">
        <v>67</v>
      </c>
      <c r="D9" s="95" t="s">
        <v>73</v>
      </c>
      <c r="E9" s="95" t="s">
        <v>63</v>
      </c>
      <c r="F9" s="95" t="s">
        <v>14</v>
      </c>
      <c r="G9" s="95">
        <f t="shared" si="0"/>
        <v>1</v>
      </c>
      <c r="H9" s="95" t="s">
        <v>955</v>
      </c>
      <c r="I9" s="95">
        <f t="shared" si="1"/>
        <v>1</v>
      </c>
      <c r="J9" s="93" t="s">
        <v>16</v>
      </c>
      <c r="K9" s="95">
        <f t="shared" si="2"/>
        <v>1</v>
      </c>
      <c r="L9" s="93" t="s">
        <v>15</v>
      </c>
      <c r="M9" s="95">
        <f t="shared" si="3"/>
        <v>0</v>
      </c>
      <c r="N9" s="93" t="s">
        <v>15</v>
      </c>
      <c r="O9" s="95">
        <f t="shared" si="4"/>
        <v>0</v>
      </c>
      <c r="P9" s="95" t="s">
        <v>64</v>
      </c>
      <c r="Q9" s="95"/>
    </row>
    <row r="10" spans="1:17" ht="56">
      <c r="A10" s="93">
        <v>2017</v>
      </c>
      <c r="B10" s="247"/>
      <c r="C10" s="96" t="s">
        <v>67</v>
      </c>
      <c r="D10" s="95" t="s">
        <v>74</v>
      </c>
      <c r="E10" s="95" t="s">
        <v>63</v>
      </c>
      <c r="F10" s="95" t="s">
        <v>14</v>
      </c>
      <c r="G10" s="95">
        <f t="shared" si="0"/>
        <v>1</v>
      </c>
      <c r="H10" s="95" t="s">
        <v>955</v>
      </c>
      <c r="I10" s="95">
        <f t="shared" si="1"/>
        <v>1</v>
      </c>
      <c r="J10" s="93" t="s">
        <v>16</v>
      </c>
      <c r="K10" s="95">
        <f t="shared" si="2"/>
        <v>1</v>
      </c>
      <c r="L10" s="93" t="s">
        <v>36</v>
      </c>
      <c r="M10" s="95">
        <f t="shared" si="3"/>
        <v>0</v>
      </c>
      <c r="N10" s="93" t="s">
        <v>15</v>
      </c>
      <c r="O10" s="95">
        <f t="shared" si="4"/>
        <v>0</v>
      </c>
      <c r="P10" s="95" t="s">
        <v>64</v>
      </c>
      <c r="Q10" s="95"/>
    </row>
    <row r="11" spans="1:17" ht="70">
      <c r="A11" s="93">
        <v>2018</v>
      </c>
      <c r="B11" s="247"/>
      <c r="C11" s="96" t="s">
        <v>154</v>
      </c>
      <c r="D11" s="95" t="s">
        <v>155</v>
      </c>
      <c r="E11" s="95" t="s">
        <v>95</v>
      </c>
      <c r="F11" s="95" t="s">
        <v>14</v>
      </c>
      <c r="G11" s="95">
        <f t="shared" si="0"/>
        <v>1</v>
      </c>
      <c r="H11" s="95" t="s">
        <v>955</v>
      </c>
      <c r="I11" s="95">
        <f t="shared" si="1"/>
        <v>1</v>
      </c>
      <c r="J11" s="93" t="s">
        <v>15</v>
      </c>
      <c r="K11" s="95">
        <f t="shared" si="2"/>
        <v>0</v>
      </c>
      <c r="L11" s="93" t="s">
        <v>15</v>
      </c>
      <c r="M11" s="95">
        <f t="shared" si="3"/>
        <v>0</v>
      </c>
      <c r="N11" s="93" t="s">
        <v>15</v>
      </c>
      <c r="O11" s="95">
        <f t="shared" si="4"/>
        <v>0</v>
      </c>
      <c r="P11" s="95"/>
      <c r="Q11" s="95" t="s">
        <v>156</v>
      </c>
    </row>
    <row r="12" spans="1:17" ht="70">
      <c r="A12" s="93">
        <v>2018</v>
      </c>
      <c r="B12" s="247"/>
      <c r="C12" s="96" t="s">
        <v>154</v>
      </c>
      <c r="D12" s="95" t="s">
        <v>157</v>
      </c>
      <c r="E12" s="95" t="s">
        <v>95</v>
      </c>
      <c r="F12" s="95" t="s">
        <v>14</v>
      </c>
      <c r="G12" s="95">
        <f t="shared" si="0"/>
        <v>1</v>
      </c>
      <c r="H12" s="95" t="s">
        <v>955</v>
      </c>
      <c r="I12" s="95">
        <f t="shared" si="1"/>
        <v>1</v>
      </c>
      <c r="J12" s="93" t="s">
        <v>16</v>
      </c>
      <c r="K12" s="95">
        <f t="shared" si="2"/>
        <v>1</v>
      </c>
      <c r="L12" s="93" t="s">
        <v>15</v>
      </c>
      <c r="M12" s="95">
        <f t="shared" si="3"/>
        <v>0</v>
      </c>
      <c r="N12" s="93" t="s">
        <v>16</v>
      </c>
      <c r="O12" s="95">
        <f t="shared" si="4"/>
        <v>1</v>
      </c>
      <c r="P12" s="95" t="s">
        <v>16</v>
      </c>
      <c r="Q12" s="95" t="s">
        <v>158</v>
      </c>
    </row>
    <row r="13" spans="1:17" ht="28">
      <c r="A13" s="93"/>
      <c r="B13" s="247"/>
      <c r="C13" s="96" t="s">
        <v>154</v>
      </c>
      <c r="D13" s="95" t="s">
        <v>159</v>
      </c>
      <c r="E13" s="95" t="s">
        <v>89</v>
      </c>
      <c r="F13" s="95" t="s">
        <v>14</v>
      </c>
      <c r="G13" s="95">
        <f t="shared" si="0"/>
        <v>1</v>
      </c>
      <c r="H13" s="95" t="s">
        <v>955</v>
      </c>
      <c r="I13" s="95">
        <f t="shared" si="1"/>
        <v>1</v>
      </c>
      <c r="J13" s="93" t="s">
        <v>15</v>
      </c>
      <c r="K13" s="95">
        <f t="shared" si="2"/>
        <v>0</v>
      </c>
      <c r="L13" s="93" t="s">
        <v>15</v>
      </c>
      <c r="M13" s="95">
        <f t="shared" si="3"/>
        <v>0</v>
      </c>
      <c r="N13" s="93" t="s">
        <v>15</v>
      </c>
      <c r="O13" s="95">
        <f t="shared" si="4"/>
        <v>0</v>
      </c>
      <c r="P13" s="95" t="s">
        <v>16</v>
      </c>
      <c r="Q13" s="95" t="s">
        <v>160</v>
      </c>
    </row>
    <row r="14" spans="1:17" ht="28">
      <c r="A14" s="93">
        <v>2018</v>
      </c>
      <c r="B14" s="247"/>
      <c r="C14" s="96" t="s">
        <v>11</v>
      </c>
      <c r="D14" s="95" t="s">
        <v>161</v>
      </c>
      <c r="E14" s="95" t="s">
        <v>89</v>
      </c>
      <c r="F14" s="95" t="s">
        <v>14</v>
      </c>
      <c r="G14" s="95">
        <f t="shared" si="0"/>
        <v>1</v>
      </c>
      <c r="H14" s="95" t="s">
        <v>955</v>
      </c>
      <c r="I14" s="95">
        <f t="shared" si="1"/>
        <v>1</v>
      </c>
      <c r="J14" s="93" t="s">
        <v>15</v>
      </c>
      <c r="K14" s="95">
        <f t="shared" si="2"/>
        <v>0</v>
      </c>
      <c r="L14" s="93" t="s">
        <v>15</v>
      </c>
      <c r="M14" s="95">
        <f t="shared" si="3"/>
        <v>0</v>
      </c>
      <c r="N14" s="93" t="s">
        <v>15</v>
      </c>
      <c r="O14" s="95">
        <f t="shared" si="4"/>
        <v>0</v>
      </c>
      <c r="P14" s="95" t="s">
        <v>16</v>
      </c>
      <c r="Q14" s="95" t="s">
        <v>162</v>
      </c>
    </row>
    <row r="15" spans="1:17" ht="28">
      <c r="A15" s="93"/>
      <c r="B15" s="247"/>
      <c r="C15" s="96" t="s">
        <v>11</v>
      </c>
      <c r="D15" s="95" t="s">
        <v>163</v>
      </c>
      <c r="E15" s="95" t="s">
        <v>89</v>
      </c>
      <c r="F15" s="95" t="s">
        <v>14</v>
      </c>
      <c r="G15" s="95">
        <f t="shared" si="0"/>
        <v>1</v>
      </c>
      <c r="H15" s="95" t="s">
        <v>955</v>
      </c>
      <c r="I15" s="95">
        <f t="shared" si="1"/>
        <v>1</v>
      </c>
      <c r="J15" s="93" t="s">
        <v>15</v>
      </c>
      <c r="K15" s="95">
        <f t="shared" si="2"/>
        <v>0</v>
      </c>
      <c r="L15" s="93" t="s">
        <v>15</v>
      </c>
      <c r="M15" s="95">
        <f t="shared" si="3"/>
        <v>0</v>
      </c>
      <c r="N15" s="93" t="s">
        <v>15</v>
      </c>
      <c r="O15" s="95">
        <f t="shared" si="4"/>
        <v>0</v>
      </c>
      <c r="P15" s="95" t="s">
        <v>16</v>
      </c>
      <c r="Q15" s="95" t="s">
        <v>164</v>
      </c>
    </row>
    <row r="16" spans="1:17" ht="28">
      <c r="A16" s="93"/>
      <c r="B16" s="247"/>
      <c r="C16" s="96" t="s">
        <v>11</v>
      </c>
      <c r="D16" s="95" t="s">
        <v>165</v>
      </c>
      <c r="E16" s="95" t="s">
        <v>89</v>
      </c>
      <c r="F16" s="95" t="s">
        <v>14</v>
      </c>
      <c r="G16" s="95">
        <f t="shared" si="0"/>
        <v>1</v>
      </c>
      <c r="H16" s="95" t="s">
        <v>955</v>
      </c>
      <c r="I16" s="95">
        <f t="shared" si="1"/>
        <v>1</v>
      </c>
      <c r="J16" s="93" t="s">
        <v>16</v>
      </c>
      <c r="K16" s="95">
        <f t="shared" si="2"/>
        <v>1</v>
      </c>
      <c r="L16" s="93" t="s">
        <v>15</v>
      </c>
      <c r="M16" s="95">
        <f t="shared" si="3"/>
        <v>0</v>
      </c>
      <c r="N16" s="93" t="s">
        <v>15</v>
      </c>
      <c r="O16" s="95">
        <f t="shared" si="4"/>
        <v>0</v>
      </c>
      <c r="P16" s="95" t="s">
        <v>16</v>
      </c>
      <c r="Q16" s="95" t="s">
        <v>166</v>
      </c>
    </row>
    <row r="17" spans="1:17" ht="28">
      <c r="A17" s="93"/>
      <c r="B17" s="247"/>
      <c r="C17" s="96" t="s">
        <v>11</v>
      </c>
      <c r="D17" s="95" t="s">
        <v>167</v>
      </c>
      <c r="E17" s="95" t="s">
        <v>89</v>
      </c>
      <c r="F17" s="95" t="s">
        <v>14</v>
      </c>
      <c r="G17" s="95">
        <f t="shared" si="0"/>
        <v>1</v>
      </c>
      <c r="H17" s="95" t="s">
        <v>955</v>
      </c>
      <c r="I17" s="95">
        <f t="shared" si="1"/>
        <v>1</v>
      </c>
      <c r="J17" s="93" t="s">
        <v>16</v>
      </c>
      <c r="K17" s="95">
        <f t="shared" si="2"/>
        <v>1</v>
      </c>
      <c r="L17" s="93" t="s">
        <v>16</v>
      </c>
      <c r="M17" s="95">
        <f t="shared" si="3"/>
        <v>1</v>
      </c>
      <c r="N17" s="93" t="s">
        <v>15</v>
      </c>
      <c r="O17" s="95">
        <f t="shared" si="4"/>
        <v>0</v>
      </c>
      <c r="P17" s="95" t="s">
        <v>16</v>
      </c>
      <c r="Q17" s="95" t="s">
        <v>168</v>
      </c>
    </row>
    <row r="18" spans="1:17" ht="28">
      <c r="A18" s="93"/>
      <c r="B18" s="247"/>
      <c r="C18" s="96" t="s">
        <v>11</v>
      </c>
      <c r="D18" s="95" t="s">
        <v>169</v>
      </c>
      <c r="E18" s="95" t="s">
        <v>89</v>
      </c>
      <c r="F18" s="95" t="s">
        <v>14</v>
      </c>
      <c r="G18" s="95">
        <f t="shared" si="0"/>
        <v>1</v>
      </c>
      <c r="H18" s="95" t="s">
        <v>955</v>
      </c>
      <c r="I18" s="95">
        <f t="shared" si="1"/>
        <v>1</v>
      </c>
      <c r="J18" s="93" t="s">
        <v>15</v>
      </c>
      <c r="K18" s="95">
        <f t="shared" si="2"/>
        <v>0</v>
      </c>
      <c r="L18" s="93" t="s">
        <v>15</v>
      </c>
      <c r="M18" s="95">
        <f t="shared" si="3"/>
        <v>0</v>
      </c>
      <c r="N18" s="93" t="s">
        <v>15</v>
      </c>
      <c r="O18" s="95">
        <f t="shared" si="4"/>
        <v>0</v>
      </c>
      <c r="P18" s="95" t="s">
        <v>16</v>
      </c>
      <c r="Q18" s="95" t="s">
        <v>160</v>
      </c>
    </row>
    <row r="19" spans="1:17" ht="28">
      <c r="A19" s="93"/>
      <c r="B19" s="247"/>
      <c r="C19" s="96" t="s">
        <v>11</v>
      </c>
      <c r="D19" s="95" t="s">
        <v>170</v>
      </c>
      <c r="E19" s="95" t="s">
        <v>89</v>
      </c>
      <c r="F19" s="95" t="s">
        <v>14</v>
      </c>
      <c r="G19" s="95">
        <f t="shared" si="0"/>
        <v>1</v>
      </c>
      <c r="H19" s="95" t="s">
        <v>955</v>
      </c>
      <c r="I19" s="95">
        <f t="shared" si="1"/>
        <v>1</v>
      </c>
      <c r="J19" s="93" t="s">
        <v>16</v>
      </c>
      <c r="K19" s="95">
        <f t="shared" si="2"/>
        <v>1</v>
      </c>
      <c r="L19" s="93" t="s">
        <v>15</v>
      </c>
      <c r="M19" s="95">
        <f t="shared" si="3"/>
        <v>0</v>
      </c>
      <c r="N19" s="93" t="s">
        <v>15</v>
      </c>
      <c r="O19" s="95">
        <f t="shared" si="4"/>
        <v>0</v>
      </c>
      <c r="P19" s="95" t="s">
        <v>16</v>
      </c>
      <c r="Q19" s="95" t="s">
        <v>171</v>
      </c>
    </row>
    <row r="20" spans="1:17" ht="84">
      <c r="A20" s="93">
        <v>2018</v>
      </c>
      <c r="B20" s="247"/>
      <c r="C20" s="96" t="s">
        <v>11</v>
      </c>
      <c r="D20" s="95" t="s">
        <v>172</v>
      </c>
      <c r="E20" s="95" t="s">
        <v>95</v>
      </c>
      <c r="F20" s="95" t="s">
        <v>14</v>
      </c>
      <c r="G20" s="95">
        <f t="shared" si="0"/>
        <v>1</v>
      </c>
      <c r="H20" s="95" t="s">
        <v>954</v>
      </c>
      <c r="I20" s="95">
        <f t="shared" si="1"/>
        <v>0</v>
      </c>
      <c r="J20" s="93" t="s">
        <v>15</v>
      </c>
      <c r="K20" s="95">
        <f t="shared" si="2"/>
        <v>0</v>
      </c>
      <c r="L20" s="93" t="s">
        <v>15</v>
      </c>
      <c r="M20" s="95">
        <f t="shared" si="3"/>
        <v>0</v>
      </c>
      <c r="N20" s="93" t="s">
        <v>15</v>
      </c>
      <c r="O20" s="95">
        <f t="shared" si="4"/>
        <v>0</v>
      </c>
      <c r="P20" s="95"/>
      <c r="Q20" s="95"/>
    </row>
    <row r="21" spans="1:17" ht="28">
      <c r="A21" s="93"/>
      <c r="B21" s="247"/>
      <c r="C21" s="96" t="s">
        <v>149</v>
      </c>
      <c r="D21" s="95" t="s">
        <v>173</v>
      </c>
      <c r="E21" s="95" t="s">
        <v>89</v>
      </c>
      <c r="F21" s="95" t="s">
        <v>14</v>
      </c>
      <c r="G21" s="95">
        <f t="shared" si="0"/>
        <v>1</v>
      </c>
      <c r="H21" s="95" t="s">
        <v>955</v>
      </c>
      <c r="I21" s="95">
        <f t="shared" si="1"/>
        <v>1</v>
      </c>
      <c r="J21" s="93" t="s">
        <v>15</v>
      </c>
      <c r="K21" s="95">
        <f t="shared" si="2"/>
        <v>0</v>
      </c>
      <c r="L21" s="93" t="s">
        <v>15</v>
      </c>
      <c r="M21" s="95">
        <f t="shared" si="3"/>
        <v>0</v>
      </c>
      <c r="N21" s="93" t="s">
        <v>15</v>
      </c>
      <c r="O21" s="95">
        <f t="shared" si="4"/>
        <v>0</v>
      </c>
      <c r="P21" s="95" t="s">
        <v>16</v>
      </c>
      <c r="Q21" s="95" t="s">
        <v>174</v>
      </c>
    </row>
    <row r="22" spans="1:17" ht="28">
      <c r="A22" s="93"/>
      <c r="B22" s="247"/>
      <c r="C22" s="96" t="s">
        <v>149</v>
      </c>
      <c r="D22" s="95" t="s">
        <v>175</v>
      </c>
      <c r="E22" s="95" t="s">
        <v>89</v>
      </c>
      <c r="F22" s="95" t="s">
        <v>14</v>
      </c>
      <c r="G22" s="95">
        <f t="shared" si="0"/>
        <v>1</v>
      </c>
      <c r="H22" s="95" t="s">
        <v>955</v>
      </c>
      <c r="I22" s="95">
        <f t="shared" si="1"/>
        <v>1</v>
      </c>
      <c r="J22" s="93" t="s">
        <v>15</v>
      </c>
      <c r="K22" s="95">
        <f t="shared" si="2"/>
        <v>0</v>
      </c>
      <c r="L22" s="93" t="s">
        <v>15</v>
      </c>
      <c r="M22" s="95">
        <f t="shared" si="3"/>
        <v>0</v>
      </c>
      <c r="N22" s="93" t="s">
        <v>15</v>
      </c>
      <c r="O22" s="95">
        <f t="shared" si="4"/>
        <v>0</v>
      </c>
      <c r="P22" s="95" t="s">
        <v>16</v>
      </c>
      <c r="Q22" s="95" t="s">
        <v>176</v>
      </c>
    </row>
    <row r="23" spans="1:17" ht="28">
      <c r="A23" s="93"/>
      <c r="B23" s="247"/>
      <c r="C23" s="96" t="s">
        <v>149</v>
      </c>
      <c r="D23" s="95" t="s">
        <v>177</v>
      </c>
      <c r="E23" s="95" t="s">
        <v>89</v>
      </c>
      <c r="F23" s="95" t="s">
        <v>14</v>
      </c>
      <c r="G23" s="95">
        <f t="shared" si="0"/>
        <v>1</v>
      </c>
      <c r="H23" s="95" t="s">
        <v>954</v>
      </c>
      <c r="I23" s="95">
        <f t="shared" si="1"/>
        <v>0</v>
      </c>
      <c r="J23" s="93" t="s">
        <v>15</v>
      </c>
      <c r="K23" s="95">
        <f t="shared" si="2"/>
        <v>0</v>
      </c>
      <c r="L23" s="93" t="s">
        <v>15</v>
      </c>
      <c r="M23" s="95">
        <f t="shared" si="3"/>
        <v>0</v>
      </c>
      <c r="N23" s="93" t="s">
        <v>15</v>
      </c>
      <c r="O23" s="95">
        <f t="shared" si="4"/>
        <v>0</v>
      </c>
      <c r="P23" s="95" t="s">
        <v>16</v>
      </c>
      <c r="Q23" s="95" t="s">
        <v>178</v>
      </c>
    </row>
    <row r="24" spans="1:17" ht="70">
      <c r="A24" s="93">
        <v>2018</v>
      </c>
      <c r="B24" s="247"/>
      <c r="C24" s="96" t="s">
        <v>149</v>
      </c>
      <c r="D24" s="95" t="s">
        <v>179</v>
      </c>
      <c r="E24" s="95" t="s">
        <v>95</v>
      </c>
      <c r="F24" s="95" t="s">
        <v>14</v>
      </c>
      <c r="G24" s="95">
        <f t="shared" si="0"/>
        <v>1</v>
      </c>
      <c r="H24" s="95" t="s">
        <v>955</v>
      </c>
      <c r="I24" s="95">
        <f t="shared" si="1"/>
        <v>1</v>
      </c>
      <c r="J24" s="93" t="s">
        <v>16</v>
      </c>
      <c r="K24" s="95">
        <f t="shared" si="2"/>
        <v>1</v>
      </c>
      <c r="L24" s="93" t="s">
        <v>15</v>
      </c>
      <c r="M24" s="95">
        <f t="shared" si="3"/>
        <v>0</v>
      </c>
      <c r="N24" s="93" t="s">
        <v>16</v>
      </c>
      <c r="O24" s="95">
        <f t="shared" si="4"/>
        <v>1</v>
      </c>
      <c r="P24" s="95"/>
      <c r="Q24" s="95"/>
    </row>
    <row r="25" spans="1:17" ht="84">
      <c r="A25" s="93">
        <v>2018</v>
      </c>
      <c r="B25" s="247"/>
      <c r="C25" s="96" t="s">
        <v>180</v>
      </c>
      <c r="D25" s="95" t="s">
        <v>181</v>
      </c>
      <c r="E25" s="95" t="s">
        <v>95</v>
      </c>
      <c r="F25" s="95" t="s">
        <v>14</v>
      </c>
      <c r="G25" s="95">
        <f t="shared" si="0"/>
        <v>1</v>
      </c>
      <c r="H25" s="95" t="s">
        <v>955</v>
      </c>
      <c r="I25" s="95">
        <f t="shared" si="1"/>
        <v>1</v>
      </c>
      <c r="J25" s="93" t="s">
        <v>16</v>
      </c>
      <c r="K25" s="95">
        <f t="shared" si="2"/>
        <v>1</v>
      </c>
      <c r="L25" s="93" t="s">
        <v>15</v>
      </c>
      <c r="M25" s="95">
        <f t="shared" si="3"/>
        <v>0</v>
      </c>
      <c r="N25" s="93" t="s">
        <v>15</v>
      </c>
      <c r="O25" s="95">
        <f t="shared" si="4"/>
        <v>0</v>
      </c>
      <c r="P25" s="95"/>
      <c r="Q25" s="95" t="s">
        <v>182</v>
      </c>
    </row>
    <row r="26" spans="1:17" ht="42">
      <c r="A26" s="93">
        <v>2019</v>
      </c>
      <c r="B26" s="247"/>
      <c r="C26" s="96" t="s">
        <v>247</v>
      </c>
      <c r="D26" s="95" t="s">
        <v>248</v>
      </c>
      <c r="E26" s="95" t="s">
        <v>188</v>
      </c>
      <c r="F26" s="95" t="s">
        <v>14</v>
      </c>
      <c r="G26" s="95">
        <f t="shared" si="0"/>
        <v>1</v>
      </c>
      <c r="H26" s="95" t="s">
        <v>955</v>
      </c>
      <c r="I26" s="95">
        <f t="shared" si="1"/>
        <v>1</v>
      </c>
      <c r="J26" s="93" t="s">
        <v>36</v>
      </c>
      <c r="K26" s="95">
        <f t="shared" si="2"/>
        <v>0</v>
      </c>
      <c r="L26" s="93" t="s">
        <v>36</v>
      </c>
      <c r="M26" s="95">
        <f t="shared" si="3"/>
        <v>0</v>
      </c>
      <c r="N26" s="93" t="s">
        <v>15</v>
      </c>
      <c r="O26" s="95">
        <f t="shared" si="4"/>
        <v>0</v>
      </c>
      <c r="P26" s="95"/>
      <c r="Q26" s="95"/>
    </row>
    <row r="27" spans="1:17" ht="28">
      <c r="A27" s="93"/>
      <c r="B27" s="247"/>
      <c r="C27" s="96" t="s">
        <v>247</v>
      </c>
      <c r="D27" s="95" t="s">
        <v>249</v>
      </c>
      <c r="E27" s="95" t="s">
        <v>192</v>
      </c>
      <c r="F27" s="95" t="s">
        <v>14</v>
      </c>
      <c r="G27" s="95">
        <f t="shared" si="0"/>
        <v>1</v>
      </c>
      <c r="H27" s="95" t="s">
        <v>955</v>
      </c>
      <c r="I27" s="95">
        <f t="shared" si="1"/>
        <v>1</v>
      </c>
      <c r="J27" s="93" t="s">
        <v>15</v>
      </c>
      <c r="K27" s="95">
        <f t="shared" si="2"/>
        <v>0</v>
      </c>
      <c r="L27" s="93" t="s">
        <v>15</v>
      </c>
      <c r="M27" s="95">
        <f t="shared" si="3"/>
        <v>0</v>
      </c>
      <c r="N27" s="93" t="s">
        <v>15</v>
      </c>
      <c r="O27" s="95">
        <f t="shared" si="4"/>
        <v>0</v>
      </c>
      <c r="P27" s="95" t="s">
        <v>16</v>
      </c>
      <c r="Q27" s="95" t="s">
        <v>250</v>
      </c>
    </row>
    <row r="28" spans="1:17" ht="28" customHeight="1">
      <c r="A28" s="93"/>
      <c r="B28" s="247"/>
      <c r="C28" s="96" t="s">
        <v>247</v>
      </c>
      <c r="D28" s="95" t="s">
        <v>251</v>
      </c>
      <c r="E28" s="95" t="s">
        <v>192</v>
      </c>
      <c r="F28" s="95" t="s">
        <v>14</v>
      </c>
      <c r="G28" s="95">
        <f t="shared" si="0"/>
        <v>1</v>
      </c>
      <c r="H28" s="95" t="s">
        <v>955</v>
      </c>
      <c r="I28" s="95">
        <f t="shared" si="1"/>
        <v>1</v>
      </c>
      <c r="J28" s="93" t="s">
        <v>15</v>
      </c>
      <c r="K28" s="95">
        <f t="shared" si="2"/>
        <v>0</v>
      </c>
      <c r="L28" s="93" t="s">
        <v>15</v>
      </c>
      <c r="M28" s="95">
        <f t="shared" si="3"/>
        <v>0</v>
      </c>
      <c r="N28" s="93" t="s">
        <v>15</v>
      </c>
      <c r="O28" s="95">
        <f t="shared" si="4"/>
        <v>0</v>
      </c>
      <c r="P28" s="95" t="s">
        <v>16</v>
      </c>
      <c r="Q28" s="95" t="s">
        <v>252</v>
      </c>
    </row>
    <row r="29" spans="1:17" ht="56">
      <c r="A29" s="93">
        <v>2019</v>
      </c>
      <c r="B29" s="247"/>
      <c r="C29" s="96" t="s">
        <v>247</v>
      </c>
      <c r="D29" s="95" t="s">
        <v>253</v>
      </c>
      <c r="E29" s="95" t="s">
        <v>188</v>
      </c>
      <c r="F29" s="95" t="s">
        <v>14</v>
      </c>
      <c r="G29" s="95">
        <f t="shared" si="0"/>
        <v>1</v>
      </c>
      <c r="H29" s="95" t="s">
        <v>955</v>
      </c>
      <c r="I29" s="95">
        <f t="shared" si="1"/>
        <v>1</v>
      </c>
      <c r="J29" s="93" t="s">
        <v>15</v>
      </c>
      <c r="K29" s="95">
        <f t="shared" si="2"/>
        <v>0</v>
      </c>
      <c r="L29" s="93" t="s">
        <v>15</v>
      </c>
      <c r="M29" s="95">
        <f t="shared" si="3"/>
        <v>0</v>
      </c>
      <c r="N29" s="93" t="s">
        <v>15</v>
      </c>
      <c r="O29" s="95">
        <f t="shared" si="4"/>
        <v>0</v>
      </c>
      <c r="P29" s="95" t="s">
        <v>16</v>
      </c>
      <c r="Q29" s="95"/>
    </row>
    <row r="30" spans="1:17" ht="28">
      <c r="A30" s="93"/>
      <c r="B30" s="247"/>
      <c r="C30" s="96" t="s">
        <v>254</v>
      </c>
      <c r="D30" s="95" t="s">
        <v>255</v>
      </c>
      <c r="E30" s="95" t="s">
        <v>192</v>
      </c>
      <c r="F30" s="95" t="s">
        <v>14</v>
      </c>
      <c r="G30" s="95">
        <f t="shared" si="0"/>
        <v>1</v>
      </c>
      <c r="H30" s="95" t="s">
        <v>955</v>
      </c>
      <c r="I30" s="95">
        <f t="shared" si="1"/>
        <v>1</v>
      </c>
      <c r="J30" s="93" t="s">
        <v>15</v>
      </c>
      <c r="K30" s="95">
        <f t="shared" si="2"/>
        <v>0</v>
      </c>
      <c r="L30" s="93" t="s">
        <v>15</v>
      </c>
      <c r="M30" s="95">
        <f t="shared" si="3"/>
        <v>0</v>
      </c>
      <c r="N30" s="93" t="s">
        <v>15</v>
      </c>
      <c r="O30" s="95">
        <f t="shared" si="4"/>
        <v>0</v>
      </c>
      <c r="P30" s="95" t="s">
        <v>16</v>
      </c>
      <c r="Q30" s="95"/>
    </row>
    <row r="31" spans="1:17" ht="56">
      <c r="A31" s="93"/>
      <c r="B31" s="247"/>
      <c r="C31" s="96" t="s">
        <v>254</v>
      </c>
      <c r="D31" s="95" t="s">
        <v>256</v>
      </c>
      <c r="E31" s="95" t="s">
        <v>192</v>
      </c>
      <c r="F31" s="95" t="s">
        <v>14</v>
      </c>
      <c r="G31" s="95">
        <f t="shared" si="0"/>
        <v>1</v>
      </c>
      <c r="H31" s="95" t="s">
        <v>955</v>
      </c>
      <c r="I31" s="95">
        <f t="shared" si="1"/>
        <v>1</v>
      </c>
      <c r="J31" s="93" t="s">
        <v>15</v>
      </c>
      <c r="K31" s="95">
        <f t="shared" si="2"/>
        <v>0</v>
      </c>
      <c r="L31" s="93" t="s">
        <v>15</v>
      </c>
      <c r="M31" s="95">
        <f t="shared" si="3"/>
        <v>0</v>
      </c>
      <c r="N31" s="93" t="s">
        <v>15</v>
      </c>
      <c r="O31" s="95">
        <f t="shared" si="4"/>
        <v>0</v>
      </c>
      <c r="P31" s="95" t="s">
        <v>16</v>
      </c>
      <c r="Q31" s="95"/>
    </row>
    <row r="32" spans="1:17" ht="28">
      <c r="A32" s="93"/>
      <c r="B32" s="247"/>
      <c r="C32" s="96" t="s">
        <v>254</v>
      </c>
      <c r="D32" s="95" t="s">
        <v>257</v>
      </c>
      <c r="E32" s="95" t="s">
        <v>192</v>
      </c>
      <c r="F32" s="95" t="s">
        <v>14</v>
      </c>
      <c r="G32" s="95">
        <f t="shared" si="0"/>
        <v>1</v>
      </c>
      <c r="H32" s="95" t="s">
        <v>955</v>
      </c>
      <c r="I32" s="95">
        <f t="shared" si="1"/>
        <v>1</v>
      </c>
      <c r="J32" s="93" t="s">
        <v>15</v>
      </c>
      <c r="K32" s="95">
        <f t="shared" si="2"/>
        <v>0</v>
      </c>
      <c r="L32" s="93" t="s">
        <v>15</v>
      </c>
      <c r="M32" s="95">
        <f t="shared" si="3"/>
        <v>0</v>
      </c>
      <c r="N32" s="93" t="s">
        <v>874</v>
      </c>
      <c r="O32" s="95">
        <f t="shared" si="4"/>
        <v>1</v>
      </c>
      <c r="P32" s="95" t="s">
        <v>16</v>
      </c>
      <c r="Q32" s="95"/>
    </row>
    <row r="33" spans="1:17" ht="28">
      <c r="A33" s="93"/>
      <c r="B33" s="247"/>
      <c r="C33" s="96" t="s">
        <v>258</v>
      </c>
      <c r="D33" s="95" t="s">
        <v>259</v>
      </c>
      <c r="E33" s="95" t="s">
        <v>192</v>
      </c>
      <c r="F33" s="95" t="s">
        <v>727</v>
      </c>
      <c r="G33" s="95">
        <v>1</v>
      </c>
      <c r="H33" s="95" t="s">
        <v>955</v>
      </c>
      <c r="I33" s="95">
        <f t="shared" si="1"/>
        <v>1</v>
      </c>
      <c r="J33" s="93" t="s">
        <v>15</v>
      </c>
      <c r="K33" s="95">
        <f t="shared" si="2"/>
        <v>0</v>
      </c>
      <c r="L33" s="93" t="s">
        <v>15</v>
      </c>
      <c r="M33" s="95">
        <f t="shared" si="3"/>
        <v>0</v>
      </c>
      <c r="N33" s="93" t="s">
        <v>15</v>
      </c>
      <c r="O33" s="95">
        <f t="shared" si="4"/>
        <v>0</v>
      </c>
      <c r="P33" s="95" t="s">
        <v>16</v>
      </c>
      <c r="Q33" s="95"/>
    </row>
    <row r="34" spans="1:17" ht="28">
      <c r="A34" s="93"/>
      <c r="B34" s="247"/>
      <c r="C34" s="96" t="s">
        <v>260</v>
      </c>
      <c r="D34" s="95" t="s">
        <v>261</v>
      </c>
      <c r="E34" s="95" t="s">
        <v>192</v>
      </c>
      <c r="F34" s="95" t="s">
        <v>14</v>
      </c>
      <c r="G34" s="95">
        <f t="shared" si="0"/>
        <v>1</v>
      </c>
      <c r="H34" s="95" t="s">
        <v>955</v>
      </c>
      <c r="I34" s="95">
        <f t="shared" si="1"/>
        <v>1</v>
      </c>
      <c r="J34" s="93" t="s">
        <v>15</v>
      </c>
      <c r="K34" s="95">
        <f t="shared" si="2"/>
        <v>0</v>
      </c>
      <c r="L34" s="93" t="s">
        <v>15</v>
      </c>
      <c r="M34" s="95">
        <f t="shared" si="3"/>
        <v>0</v>
      </c>
      <c r="N34" s="93" t="s">
        <v>15</v>
      </c>
      <c r="O34" s="95">
        <f t="shared" si="4"/>
        <v>0</v>
      </c>
      <c r="P34" s="95" t="s">
        <v>16</v>
      </c>
      <c r="Q34" s="95"/>
    </row>
    <row r="35" spans="1:17" ht="70">
      <c r="A35" s="93">
        <v>2019</v>
      </c>
      <c r="B35" s="247"/>
      <c r="C35" s="96" t="s">
        <v>260</v>
      </c>
      <c r="D35" s="95" t="s">
        <v>262</v>
      </c>
      <c r="E35" s="95" t="s">
        <v>188</v>
      </c>
      <c r="F35" s="95" t="s">
        <v>14</v>
      </c>
      <c r="G35" s="95">
        <f t="shared" si="0"/>
        <v>1</v>
      </c>
      <c r="H35" s="95" t="s">
        <v>955</v>
      </c>
      <c r="I35" s="95">
        <f t="shared" si="1"/>
        <v>1</v>
      </c>
      <c r="J35" s="93" t="s">
        <v>16</v>
      </c>
      <c r="K35" s="95">
        <f t="shared" si="2"/>
        <v>1</v>
      </c>
      <c r="L35" s="93" t="s">
        <v>15</v>
      </c>
      <c r="M35" s="95">
        <f t="shared" si="3"/>
        <v>0</v>
      </c>
      <c r="N35" s="93" t="s">
        <v>16</v>
      </c>
      <c r="O35" s="95">
        <f t="shared" si="4"/>
        <v>1</v>
      </c>
      <c r="P35" s="95" t="s">
        <v>16</v>
      </c>
      <c r="Q35" s="95" t="s">
        <v>263</v>
      </c>
    </row>
    <row r="36" spans="1:17" ht="28">
      <c r="A36" s="93"/>
      <c r="B36" s="247"/>
      <c r="C36" s="96" t="s">
        <v>264</v>
      </c>
      <c r="D36" s="95" t="s">
        <v>265</v>
      </c>
      <c r="E36" s="95" t="s">
        <v>192</v>
      </c>
      <c r="F36" s="95" t="s">
        <v>14</v>
      </c>
      <c r="G36" s="95">
        <f t="shared" si="0"/>
        <v>1</v>
      </c>
      <c r="H36" s="95" t="s">
        <v>955</v>
      </c>
      <c r="I36" s="95">
        <f t="shared" si="1"/>
        <v>1</v>
      </c>
      <c r="J36" s="93" t="s">
        <v>15</v>
      </c>
      <c r="K36" s="95">
        <f t="shared" si="2"/>
        <v>0</v>
      </c>
      <c r="L36" s="93" t="s">
        <v>15</v>
      </c>
      <c r="M36" s="95">
        <f t="shared" si="3"/>
        <v>0</v>
      </c>
      <c r="N36" s="93" t="s">
        <v>16</v>
      </c>
      <c r="O36" s="95">
        <f t="shared" si="4"/>
        <v>1</v>
      </c>
      <c r="P36" s="95" t="s">
        <v>16</v>
      </c>
      <c r="Q36" s="95"/>
    </row>
    <row r="37" spans="1:17" ht="28">
      <c r="A37" s="93"/>
      <c r="B37" s="247"/>
      <c r="C37" s="96" t="s">
        <v>266</v>
      </c>
      <c r="D37" s="95" t="s">
        <v>267</v>
      </c>
      <c r="E37" s="95" t="s">
        <v>192</v>
      </c>
      <c r="F37" s="95" t="s">
        <v>14</v>
      </c>
      <c r="G37" s="95">
        <f t="shared" si="0"/>
        <v>1</v>
      </c>
      <c r="H37" s="95" t="s">
        <v>955</v>
      </c>
      <c r="I37" s="95">
        <f t="shared" si="1"/>
        <v>1</v>
      </c>
      <c r="J37" s="93" t="s">
        <v>15</v>
      </c>
      <c r="K37" s="95">
        <f t="shared" si="2"/>
        <v>0</v>
      </c>
      <c r="L37" s="93" t="s">
        <v>15</v>
      </c>
      <c r="M37" s="95">
        <f t="shared" si="3"/>
        <v>0</v>
      </c>
      <c r="N37" s="93" t="s">
        <v>16</v>
      </c>
      <c r="O37" s="95">
        <f t="shared" si="4"/>
        <v>1</v>
      </c>
      <c r="P37" s="95" t="s">
        <v>16</v>
      </c>
      <c r="Q37" s="95"/>
    </row>
    <row r="38" spans="1:17" ht="56">
      <c r="A38" s="93"/>
      <c r="B38" s="247"/>
      <c r="C38" s="96" t="s">
        <v>264</v>
      </c>
      <c r="D38" s="95" t="s">
        <v>268</v>
      </c>
      <c r="E38" s="95" t="s">
        <v>192</v>
      </c>
      <c r="F38" s="95" t="s">
        <v>14</v>
      </c>
      <c r="G38" s="95">
        <f t="shared" si="0"/>
        <v>1</v>
      </c>
      <c r="H38" s="95" t="s">
        <v>955</v>
      </c>
      <c r="I38" s="95">
        <f t="shared" si="1"/>
        <v>1</v>
      </c>
      <c r="J38" s="93" t="s">
        <v>15</v>
      </c>
      <c r="K38" s="95">
        <f t="shared" si="2"/>
        <v>0</v>
      </c>
      <c r="L38" s="93" t="s">
        <v>15</v>
      </c>
      <c r="M38" s="95">
        <f t="shared" si="3"/>
        <v>0</v>
      </c>
      <c r="N38" s="93" t="s">
        <v>15</v>
      </c>
      <c r="O38" s="95">
        <f t="shared" si="4"/>
        <v>0</v>
      </c>
      <c r="P38" s="95" t="s">
        <v>16</v>
      </c>
      <c r="Q38" s="95"/>
    </row>
    <row r="39" spans="1:17" ht="70">
      <c r="A39" s="93"/>
      <c r="B39" s="247"/>
      <c r="C39" s="96" t="s">
        <v>266</v>
      </c>
      <c r="D39" s="95" t="s">
        <v>269</v>
      </c>
      <c r="E39" s="95" t="s">
        <v>192</v>
      </c>
      <c r="F39" s="95" t="s">
        <v>14</v>
      </c>
      <c r="G39" s="95">
        <f t="shared" si="0"/>
        <v>1</v>
      </c>
      <c r="H39" s="95" t="s">
        <v>955</v>
      </c>
      <c r="I39" s="95">
        <f t="shared" si="1"/>
        <v>1</v>
      </c>
      <c r="J39" s="93" t="s">
        <v>36</v>
      </c>
      <c r="K39" s="95">
        <f t="shared" si="2"/>
        <v>0</v>
      </c>
      <c r="L39" s="93" t="s">
        <v>36</v>
      </c>
      <c r="M39" s="95">
        <f t="shared" si="3"/>
        <v>0</v>
      </c>
      <c r="N39" s="93" t="s">
        <v>16</v>
      </c>
      <c r="O39" s="95">
        <f t="shared" si="4"/>
        <v>1</v>
      </c>
      <c r="P39" s="95" t="s">
        <v>16</v>
      </c>
      <c r="Q39" s="95"/>
    </row>
    <row r="40" spans="1:17" ht="42">
      <c r="A40" s="93"/>
      <c r="B40" s="247"/>
      <c r="C40" s="96" t="s">
        <v>266</v>
      </c>
      <c r="D40" s="95" t="s">
        <v>270</v>
      </c>
      <c r="E40" s="95" t="s">
        <v>192</v>
      </c>
      <c r="F40" s="95" t="s">
        <v>14</v>
      </c>
      <c r="G40" s="95">
        <f t="shared" si="0"/>
        <v>1</v>
      </c>
      <c r="H40" s="95" t="s">
        <v>955</v>
      </c>
      <c r="I40" s="95">
        <f t="shared" si="1"/>
        <v>1</v>
      </c>
      <c r="J40" s="93" t="s">
        <v>15</v>
      </c>
      <c r="K40" s="95">
        <f t="shared" si="2"/>
        <v>0</v>
      </c>
      <c r="L40" s="93" t="s">
        <v>36</v>
      </c>
      <c r="M40" s="95">
        <f t="shared" si="3"/>
        <v>0</v>
      </c>
      <c r="N40" s="93" t="s">
        <v>15</v>
      </c>
      <c r="O40" s="95">
        <f t="shared" si="4"/>
        <v>0</v>
      </c>
      <c r="P40" s="95" t="s">
        <v>16</v>
      </c>
      <c r="Q40" s="95"/>
    </row>
    <row r="41" spans="1:17" ht="28">
      <c r="A41" s="93"/>
      <c r="B41" s="247"/>
      <c r="C41" s="96" t="s">
        <v>271</v>
      </c>
      <c r="D41" s="95" t="s">
        <v>272</v>
      </c>
      <c r="E41" s="95" t="s">
        <v>192</v>
      </c>
      <c r="F41" s="95" t="s">
        <v>14</v>
      </c>
      <c r="G41" s="95">
        <f t="shared" si="0"/>
        <v>1</v>
      </c>
      <c r="H41" s="95" t="s">
        <v>955</v>
      </c>
      <c r="I41" s="95">
        <f t="shared" si="1"/>
        <v>1</v>
      </c>
      <c r="J41" s="93" t="s">
        <v>15</v>
      </c>
      <c r="K41" s="95">
        <f t="shared" si="2"/>
        <v>0</v>
      </c>
      <c r="L41" s="93" t="s">
        <v>15</v>
      </c>
      <c r="M41" s="95">
        <f t="shared" si="3"/>
        <v>0</v>
      </c>
      <c r="N41" s="93" t="s">
        <v>16</v>
      </c>
      <c r="O41" s="95">
        <f t="shared" si="4"/>
        <v>1</v>
      </c>
      <c r="P41" s="95" t="s">
        <v>16</v>
      </c>
      <c r="Q41" s="95"/>
    </row>
    <row r="42" spans="1:17" ht="28">
      <c r="A42" s="93"/>
      <c r="B42" s="247"/>
      <c r="C42" s="96" t="s">
        <v>67</v>
      </c>
      <c r="D42" s="95" t="s">
        <v>273</v>
      </c>
      <c r="E42" s="95" t="s">
        <v>192</v>
      </c>
      <c r="F42" s="95" t="s">
        <v>14</v>
      </c>
      <c r="G42" s="95">
        <f t="shared" si="0"/>
        <v>1</v>
      </c>
      <c r="H42" s="95" t="s">
        <v>955</v>
      </c>
      <c r="I42" s="95">
        <f t="shared" si="1"/>
        <v>1</v>
      </c>
      <c r="J42" s="93" t="s">
        <v>15</v>
      </c>
      <c r="K42" s="95">
        <f t="shared" si="2"/>
        <v>0</v>
      </c>
      <c r="L42" s="93" t="s">
        <v>36</v>
      </c>
      <c r="M42" s="95">
        <f t="shared" si="3"/>
        <v>0</v>
      </c>
      <c r="N42" s="93" t="s">
        <v>15</v>
      </c>
      <c r="O42" s="95">
        <f t="shared" si="4"/>
        <v>0</v>
      </c>
      <c r="P42" s="95" t="s">
        <v>16</v>
      </c>
      <c r="Q42" s="95"/>
    </row>
    <row r="43" spans="1:17" ht="70">
      <c r="A43" s="93"/>
      <c r="B43" s="247"/>
      <c r="C43" s="96" t="s">
        <v>67</v>
      </c>
      <c r="D43" s="95" t="s">
        <v>274</v>
      </c>
      <c r="E43" s="95" t="s">
        <v>192</v>
      </c>
      <c r="F43" s="95" t="s">
        <v>14</v>
      </c>
      <c r="G43" s="95">
        <f t="shared" si="0"/>
        <v>1</v>
      </c>
      <c r="H43" s="95" t="s">
        <v>955</v>
      </c>
      <c r="I43" s="95">
        <f t="shared" si="1"/>
        <v>1</v>
      </c>
      <c r="J43" s="93" t="s">
        <v>15</v>
      </c>
      <c r="K43" s="95">
        <f t="shared" si="2"/>
        <v>0</v>
      </c>
      <c r="L43" s="93" t="s">
        <v>36</v>
      </c>
      <c r="M43" s="95">
        <f t="shared" si="3"/>
        <v>0</v>
      </c>
      <c r="N43" s="93" t="s">
        <v>15</v>
      </c>
      <c r="O43" s="95">
        <f t="shared" si="4"/>
        <v>0</v>
      </c>
      <c r="P43" s="95" t="s">
        <v>16</v>
      </c>
      <c r="Q43" s="95"/>
    </row>
    <row r="44" spans="1:17" ht="70">
      <c r="A44" s="93"/>
      <c r="B44" s="247"/>
      <c r="C44" s="96" t="s">
        <v>67</v>
      </c>
      <c r="D44" s="95" t="s">
        <v>275</v>
      </c>
      <c r="E44" s="95" t="s">
        <v>192</v>
      </c>
      <c r="F44" s="95" t="s">
        <v>14</v>
      </c>
      <c r="G44" s="95">
        <f t="shared" si="0"/>
        <v>1</v>
      </c>
      <c r="H44" s="95" t="s">
        <v>955</v>
      </c>
      <c r="I44" s="95">
        <f t="shared" si="1"/>
        <v>1</v>
      </c>
      <c r="J44" s="93" t="s">
        <v>15</v>
      </c>
      <c r="K44" s="95">
        <f t="shared" si="2"/>
        <v>0</v>
      </c>
      <c r="L44" s="93" t="s">
        <v>15</v>
      </c>
      <c r="M44" s="95">
        <f t="shared" si="3"/>
        <v>0</v>
      </c>
      <c r="N44" s="93" t="s">
        <v>16</v>
      </c>
      <c r="O44" s="95">
        <f t="shared" si="4"/>
        <v>1</v>
      </c>
      <c r="P44" s="95" t="s">
        <v>16</v>
      </c>
      <c r="Q44" s="95" t="s">
        <v>276</v>
      </c>
    </row>
    <row r="45" spans="1:17" ht="56">
      <c r="A45" s="93"/>
      <c r="B45" s="247"/>
      <c r="C45" s="96" t="s">
        <v>67</v>
      </c>
      <c r="D45" s="95" t="s">
        <v>277</v>
      </c>
      <c r="E45" s="95" t="s">
        <v>192</v>
      </c>
      <c r="F45" s="95" t="s">
        <v>14</v>
      </c>
      <c r="G45" s="95">
        <f t="shared" si="0"/>
        <v>1</v>
      </c>
      <c r="H45" s="95" t="s">
        <v>955</v>
      </c>
      <c r="I45" s="95">
        <f t="shared" si="1"/>
        <v>1</v>
      </c>
      <c r="J45" s="93" t="s">
        <v>15</v>
      </c>
      <c r="K45" s="95">
        <f t="shared" si="2"/>
        <v>0</v>
      </c>
      <c r="L45" s="93" t="s">
        <v>15</v>
      </c>
      <c r="M45" s="95">
        <f t="shared" si="3"/>
        <v>0</v>
      </c>
      <c r="N45" s="93" t="s">
        <v>15</v>
      </c>
      <c r="O45" s="95">
        <f t="shared" si="4"/>
        <v>0</v>
      </c>
      <c r="P45" s="95" t="s">
        <v>16</v>
      </c>
      <c r="Q45" s="95"/>
    </row>
    <row r="46" spans="1:17" ht="28">
      <c r="A46" s="93"/>
      <c r="B46" s="247"/>
      <c r="C46" s="96" t="s">
        <v>67</v>
      </c>
      <c r="D46" s="95" t="s">
        <v>278</v>
      </c>
      <c r="E46" s="95" t="s">
        <v>192</v>
      </c>
      <c r="F46" s="95" t="s">
        <v>14</v>
      </c>
      <c r="G46" s="95">
        <f t="shared" si="0"/>
        <v>1</v>
      </c>
      <c r="H46" s="95" t="s">
        <v>955</v>
      </c>
      <c r="I46" s="95">
        <f t="shared" si="1"/>
        <v>1</v>
      </c>
      <c r="J46" s="93" t="s">
        <v>15</v>
      </c>
      <c r="K46" s="95">
        <f t="shared" si="2"/>
        <v>0</v>
      </c>
      <c r="L46" s="93" t="s">
        <v>15</v>
      </c>
      <c r="M46" s="95">
        <f t="shared" si="3"/>
        <v>0</v>
      </c>
      <c r="N46" s="93" t="s">
        <v>15</v>
      </c>
      <c r="O46" s="95">
        <f t="shared" si="4"/>
        <v>0</v>
      </c>
      <c r="P46" s="95" t="s">
        <v>16</v>
      </c>
      <c r="Q46" s="95"/>
    </row>
    <row r="47" spans="1:17" ht="70">
      <c r="A47" s="93"/>
      <c r="B47" s="247"/>
      <c r="C47" s="96" t="s">
        <v>279</v>
      </c>
      <c r="D47" s="95" t="s">
        <v>280</v>
      </c>
      <c r="E47" s="95" t="s">
        <v>192</v>
      </c>
      <c r="F47" s="95" t="s">
        <v>14</v>
      </c>
      <c r="G47" s="95">
        <f t="shared" si="0"/>
        <v>1</v>
      </c>
      <c r="H47" s="95" t="s">
        <v>955</v>
      </c>
      <c r="I47" s="95">
        <f t="shared" si="1"/>
        <v>1</v>
      </c>
      <c r="J47" s="93" t="s">
        <v>15</v>
      </c>
      <c r="K47" s="95">
        <f t="shared" si="2"/>
        <v>0</v>
      </c>
      <c r="L47" s="93" t="s">
        <v>15</v>
      </c>
      <c r="M47" s="95">
        <f t="shared" si="3"/>
        <v>0</v>
      </c>
      <c r="N47" s="93" t="s">
        <v>16</v>
      </c>
      <c r="O47" s="95">
        <f t="shared" si="4"/>
        <v>1</v>
      </c>
      <c r="P47" s="95" t="s">
        <v>16</v>
      </c>
      <c r="Q47" s="95" t="s">
        <v>281</v>
      </c>
    </row>
    <row r="48" spans="1:17" ht="52">
      <c r="A48" s="93">
        <v>2019</v>
      </c>
      <c r="B48" s="247"/>
      <c r="C48" s="96" t="s">
        <v>575</v>
      </c>
      <c r="D48" s="97" t="s">
        <v>576</v>
      </c>
      <c r="E48" s="97" t="s">
        <v>577</v>
      </c>
      <c r="F48" s="97" t="s">
        <v>14</v>
      </c>
      <c r="G48" s="95">
        <f t="shared" si="0"/>
        <v>1</v>
      </c>
      <c r="H48" s="95" t="s">
        <v>955</v>
      </c>
      <c r="I48" s="95">
        <f t="shared" si="1"/>
        <v>1</v>
      </c>
      <c r="J48" s="93" t="s">
        <v>15</v>
      </c>
      <c r="K48" s="95">
        <f t="shared" si="2"/>
        <v>0</v>
      </c>
      <c r="L48" s="93" t="s">
        <v>15</v>
      </c>
      <c r="M48" s="95">
        <f t="shared" si="3"/>
        <v>0</v>
      </c>
      <c r="N48" s="93" t="s">
        <v>15</v>
      </c>
      <c r="O48" s="95">
        <f t="shared" si="4"/>
        <v>0</v>
      </c>
      <c r="P48" s="97"/>
      <c r="Q48" s="98" t="s">
        <v>578</v>
      </c>
    </row>
    <row r="49" spans="1:18" ht="112.5">
      <c r="A49" s="93">
        <v>2019</v>
      </c>
      <c r="B49" s="247"/>
      <c r="C49" s="96" t="s">
        <v>575</v>
      </c>
      <c r="D49" s="97" t="s">
        <v>579</v>
      </c>
      <c r="E49" s="97" t="s">
        <v>577</v>
      </c>
      <c r="F49" s="97" t="s">
        <v>14</v>
      </c>
      <c r="G49" s="95">
        <f t="shared" si="0"/>
        <v>1</v>
      </c>
      <c r="H49" s="95" t="s">
        <v>954</v>
      </c>
      <c r="I49" s="95">
        <f t="shared" si="1"/>
        <v>0</v>
      </c>
      <c r="J49" s="93" t="s">
        <v>15</v>
      </c>
      <c r="K49" s="95">
        <f t="shared" si="2"/>
        <v>0</v>
      </c>
      <c r="L49" s="93" t="s">
        <v>15</v>
      </c>
      <c r="M49" s="95">
        <f t="shared" si="3"/>
        <v>0</v>
      </c>
      <c r="N49" s="93" t="s">
        <v>15</v>
      </c>
      <c r="O49" s="95">
        <f t="shared" si="4"/>
        <v>0</v>
      </c>
      <c r="P49" s="97"/>
      <c r="Q49" s="98" t="s">
        <v>580</v>
      </c>
    </row>
    <row r="50" spans="1:18" ht="52">
      <c r="A50" s="93">
        <v>2019</v>
      </c>
      <c r="B50" s="247"/>
      <c r="C50" s="96" t="s">
        <v>575</v>
      </c>
      <c r="D50" s="97" t="s">
        <v>581</v>
      </c>
      <c r="E50" s="97" t="s">
        <v>577</v>
      </c>
      <c r="F50" s="97" t="s">
        <v>14</v>
      </c>
      <c r="G50" s="95">
        <f t="shared" si="0"/>
        <v>1</v>
      </c>
      <c r="H50" s="95" t="s">
        <v>955</v>
      </c>
      <c r="I50" s="95">
        <f t="shared" si="1"/>
        <v>1</v>
      </c>
      <c r="J50" s="93" t="s">
        <v>16</v>
      </c>
      <c r="K50" s="95">
        <f t="shared" si="2"/>
        <v>1</v>
      </c>
      <c r="L50" s="93" t="s">
        <v>15</v>
      </c>
      <c r="M50" s="95">
        <f t="shared" si="3"/>
        <v>0</v>
      </c>
      <c r="N50" s="93" t="s">
        <v>15</v>
      </c>
      <c r="O50" s="95">
        <f t="shared" si="4"/>
        <v>0</v>
      </c>
      <c r="P50" s="97"/>
      <c r="Q50" s="98" t="s">
        <v>582</v>
      </c>
    </row>
    <row r="51" spans="1:18" ht="52">
      <c r="A51" s="93">
        <v>2019</v>
      </c>
      <c r="B51" s="247"/>
      <c r="C51" s="96" t="s">
        <v>575</v>
      </c>
      <c r="D51" s="97" t="s">
        <v>583</v>
      </c>
      <c r="E51" s="97" t="s">
        <v>577</v>
      </c>
      <c r="F51" s="97" t="s">
        <v>14</v>
      </c>
      <c r="G51" s="95">
        <f t="shared" si="0"/>
        <v>1</v>
      </c>
      <c r="H51" s="95" t="s">
        <v>955</v>
      </c>
      <c r="I51" s="95">
        <f t="shared" si="1"/>
        <v>1</v>
      </c>
      <c r="J51" s="93" t="s">
        <v>15</v>
      </c>
      <c r="K51" s="95">
        <f t="shared" si="2"/>
        <v>0</v>
      </c>
      <c r="L51" s="93" t="s">
        <v>15</v>
      </c>
      <c r="M51" s="95">
        <f t="shared" si="3"/>
        <v>0</v>
      </c>
      <c r="N51" s="93" t="s">
        <v>15</v>
      </c>
      <c r="O51" s="95">
        <f t="shared" si="4"/>
        <v>0</v>
      </c>
      <c r="P51" s="97"/>
      <c r="Q51" s="98" t="s">
        <v>584</v>
      </c>
    </row>
    <row r="52" spans="1:18" ht="52">
      <c r="A52" s="93">
        <v>2019</v>
      </c>
      <c r="B52" s="247"/>
      <c r="C52" s="96" t="s">
        <v>575</v>
      </c>
      <c r="D52" s="97" t="s">
        <v>585</v>
      </c>
      <c r="E52" s="97" t="s">
        <v>577</v>
      </c>
      <c r="F52" s="97" t="s">
        <v>14</v>
      </c>
      <c r="G52" s="95">
        <f t="shared" si="0"/>
        <v>1</v>
      </c>
      <c r="H52" s="95" t="s">
        <v>954</v>
      </c>
      <c r="I52" s="95">
        <f t="shared" si="1"/>
        <v>0</v>
      </c>
      <c r="J52" s="93" t="s">
        <v>15</v>
      </c>
      <c r="K52" s="95">
        <f t="shared" si="2"/>
        <v>0</v>
      </c>
      <c r="L52" s="93" t="s">
        <v>15</v>
      </c>
      <c r="M52" s="95">
        <f t="shared" si="3"/>
        <v>0</v>
      </c>
      <c r="N52" s="93" t="s">
        <v>15</v>
      </c>
      <c r="O52" s="95">
        <f t="shared" si="4"/>
        <v>0</v>
      </c>
      <c r="P52" s="97"/>
      <c r="Q52" s="98" t="s">
        <v>586</v>
      </c>
    </row>
    <row r="53" spans="1:18" ht="52">
      <c r="A53" s="93">
        <v>2019</v>
      </c>
      <c r="B53" s="247"/>
      <c r="C53" s="96" t="s">
        <v>575</v>
      </c>
      <c r="D53" s="97" t="s">
        <v>587</v>
      </c>
      <c r="E53" s="97" t="s">
        <v>577</v>
      </c>
      <c r="F53" s="97" t="s">
        <v>14</v>
      </c>
      <c r="G53" s="95">
        <f t="shared" si="0"/>
        <v>1</v>
      </c>
      <c r="H53" s="95" t="s">
        <v>954</v>
      </c>
      <c r="I53" s="95">
        <f t="shared" si="1"/>
        <v>0</v>
      </c>
      <c r="J53" s="93" t="s">
        <v>15</v>
      </c>
      <c r="K53" s="95">
        <f t="shared" si="2"/>
        <v>0</v>
      </c>
      <c r="L53" s="93" t="s">
        <v>15</v>
      </c>
      <c r="M53" s="95">
        <f t="shared" si="3"/>
        <v>0</v>
      </c>
      <c r="N53" s="93" t="s">
        <v>15</v>
      </c>
      <c r="O53" s="95">
        <f t="shared" si="4"/>
        <v>0</v>
      </c>
      <c r="P53" s="97"/>
      <c r="Q53" s="98" t="s">
        <v>588</v>
      </c>
    </row>
    <row r="54" spans="1:18" ht="52">
      <c r="A54" s="93">
        <v>2019</v>
      </c>
      <c r="B54" s="247"/>
      <c r="C54" s="96" t="s">
        <v>575</v>
      </c>
      <c r="D54" s="97" t="s">
        <v>589</v>
      </c>
      <c r="E54" s="97" t="s">
        <v>577</v>
      </c>
      <c r="F54" s="97" t="s">
        <v>14</v>
      </c>
      <c r="G54" s="95">
        <f t="shared" si="0"/>
        <v>1</v>
      </c>
      <c r="H54" s="95" t="s">
        <v>954</v>
      </c>
      <c r="I54" s="95">
        <f t="shared" si="1"/>
        <v>0</v>
      </c>
      <c r="J54" s="93" t="s">
        <v>15</v>
      </c>
      <c r="K54" s="95">
        <f t="shared" si="2"/>
        <v>0</v>
      </c>
      <c r="L54" s="93" t="s">
        <v>15</v>
      </c>
      <c r="M54" s="95">
        <f t="shared" si="3"/>
        <v>0</v>
      </c>
      <c r="N54" s="93" t="s">
        <v>15</v>
      </c>
      <c r="O54" s="95">
        <f t="shared" si="4"/>
        <v>0</v>
      </c>
      <c r="P54" s="97"/>
      <c r="Q54" s="98" t="s">
        <v>588</v>
      </c>
    </row>
    <row r="55" spans="1:18" ht="162.5">
      <c r="A55" s="93">
        <v>2019</v>
      </c>
      <c r="B55" s="247"/>
      <c r="C55" s="96" t="s">
        <v>575</v>
      </c>
      <c r="D55" s="97" t="s">
        <v>590</v>
      </c>
      <c r="E55" s="97" t="s">
        <v>577</v>
      </c>
      <c r="F55" s="97" t="s">
        <v>14</v>
      </c>
      <c r="G55" s="95">
        <f t="shared" si="0"/>
        <v>1</v>
      </c>
      <c r="H55" s="95" t="s">
        <v>954</v>
      </c>
      <c r="I55" s="95">
        <f t="shared" si="1"/>
        <v>0</v>
      </c>
      <c r="J55" s="93" t="s">
        <v>504</v>
      </c>
      <c r="K55" s="95">
        <f t="shared" si="2"/>
        <v>0</v>
      </c>
      <c r="L55" s="93" t="s">
        <v>504</v>
      </c>
      <c r="M55" s="95">
        <f t="shared" si="3"/>
        <v>0</v>
      </c>
      <c r="N55" s="93" t="s">
        <v>504</v>
      </c>
      <c r="O55" s="95">
        <f t="shared" si="4"/>
        <v>0</v>
      </c>
      <c r="P55" s="97"/>
      <c r="Q55" s="98" t="s">
        <v>591</v>
      </c>
    </row>
    <row r="56" spans="1:18" ht="52">
      <c r="A56" s="93">
        <v>2019</v>
      </c>
      <c r="B56" s="247"/>
      <c r="C56" s="96" t="s">
        <v>575</v>
      </c>
      <c r="D56" s="97" t="s">
        <v>592</v>
      </c>
      <c r="E56" s="97" t="s">
        <v>577</v>
      </c>
      <c r="F56" s="97" t="s">
        <v>14</v>
      </c>
      <c r="G56" s="95">
        <f t="shared" si="0"/>
        <v>1</v>
      </c>
      <c r="H56" s="95" t="s">
        <v>955</v>
      </c>
      <c r="I56" s="95">
        <f t="shared" si="1"/>
        <v>1</v>
      </c>
      <c r="J56" s="93" t="s">
        <v>15</v>
      </c>
      <c r="K56" s="95">
        <f t="shared" si="2"/>
        <v>0</v>
      </c>
      <c r="L56" s="93" t="s">
        <v>15</v>
      </c>
      <c r="M56" s="95">
        <f t="shared" si="3"/>
        <v>0</v>
      </c>
      <c r="N56" s="93" t="s">
        <v>15</v>
      </c>
      <c r="O56" s="95">
        <f t="shared" si="4"/>
        <v>0</v>
      </c>
      <c r="P56" s="97"/>
      <c r="Q56" s="98" t="s">
        <v>593</v>
      </c>
    </row>
    <row r="57" spans="1:18" ht="62.5">
      <c r="A57" s="93">
        <v>2019</v>
      </c>
      <c r="B57" s="247"/>
      <c r="C57" s="96" t="s">
        <v>575</v>
      </c>
      <c r="D57" s="97" t="s">
        <v>594</v>
      </c>
      <c r="E57" s="97" t="s">
        <v>577</v>
      </c>
      <c r="F57" s="97" t="s">
        <v>14</v>
      </c>
      <c r="G57" s="95">
        <f t="shared" si="0"/>
        <v>1</v>
      </c>
      <c r="H57" s="95" t="s">
        <v>955</v>
      </c>
      <c r="I57" s="95">
        <f t="shared" si="1"/>
        <v>1</v>
      </c>
      <c r="J57" s="93" t="s">
        <v>15</v>
      </c>
      <c r="K57" s="95">
        <f t="shared" si="2"/>
        <v>0</v>
      </c>
      <c r="L57" s="93" t="s">
        <v>15</v>
      </c>
      <c r="M57" s="95">
        <f t="shared" si="3"/>
        <v>0</v>
      </c>
      <c r="N57" s="93" t="s">
        <v>15</v>
      </c>
      <c r="O57" s="95">
        <f t="shared" si="4"/>
        <v>0</v>
      </c>
      <c r="P57" s="97"/>
      <c r="Q57" s="98" t="s">
        <v>595</v>
      </c>
    </row>
    <row r="58" spans="1:18" ht="187.5">
      <c r="A58" s="93">
        <v>2019</v>
      </c>
      <c r="B58" s="247"/>
      <c r="C58" s="96" t="s">
        <v>575</v>
      </c>
      <c r="D58" s="97" t="s">
        <v>596</v>
      </c>
      <c r="E58" s="97" t="s">
        <v>577</v>
      </c>
      <c r="F58" s="97" t="s">
        <v>14</v>
      </c>
      <c r="G58" s="95">
        <f t="shared" si="0"/>
        <v>1</v>
      </c>
      <c r="H58" s="95" t="s">
        <v>954</v>
      </c>
      <c r="I58" s="95">
        <f t="shared" si="1"/>
        <v>0</v>
      </c>
      <c r="J58" s="93" t="s">
        <v>504</v>
      </c>
      <c r="K58" s="95">
        <f t="shared" si="2"/>
        <v>0</v>
      </c>
      <c r="L58" s="93" t="s">
        <v>504</v>
      </c>
      <c r="M58" s="95">
        <f t="shared" si="3"/>
        <v>0</v>
      </c>
      <c r="N58" s="93" t="s">
        <v>504</v>
      </c>
      <c r="O58" s="95">
        <f t="shared" si="4"/>
        <v>0</v>
      </c>
      <c r="P58" s="97"/>
      <c r="Q58" s="98" t="s">
        <v>597</v>
      </c>
    </row>
    <row r="59" spans="1:18" ht="52">
      <c r="A59" s="93">
        <v>2019</v>
      </c>
      <c r="B59" s="247"/>
      <c r="C59" s="96" t="s">
        <v>575</v>
      </c>
      <c r="D59" s="97" t="s">
        <v>598</v>
      </c>
      <c r="E59" s="97" t="s">
        <v>577</v>
      </c>
      <c r="F59" s="97" t="s">
        <v>14</v>
      </c>
      <c r="G59" s="95">
        <f t="shared" si="0"/>
        <v>1</v>
      </c>
      <c r="H59" s="95" t="s">
        <v>954</v>
      </c>
      <c r="I59" s="95">
        <f t="shared" si="1"/>
        <v>0</v>
      </c>
      <c r="J59" s="93" t="s">
        <v>504</v>
      </c>
      <c r="K59" s="95">
        <f t="shared" si="2"/>
        <v>0</v>
      </c>
      <c r="L59" s="93" t="s">
        <v>504</v>
      </c>
      <c r="M59" s="95">
        <f t="shared" si="3"/>
        <v>0</v>
      </c>
      <c r="N59" s="93" t="s">
        <v>504</v>
      </c>
      <c r="O59" s="95">
        <f t="shared" si="4"/>
        <v>0</v>
      </c>
      <c r="P59" s="97"/>
      <c r="Q59" s="97"/>
      <c r="R59" s="5"/>
    </row>
    <row r="60" spans="1:18" ht="52">
      <c r="A60" s="93">
        <v>2019</v>
      </c>
      <c r="B60" s="247"/>
      <c r="C60" s="96" t="s">
        <v>575</v>
      </c>
      <c r="D60" s="97" t="s">
        <v>599</v>
      </c>
      <c r="E60" s="97" t="s">
        <v>577</v>
      </c>
      <c r="F60" s="97" t="s">
        <v>14</v>
      </c>
      <c r="G60" s="95">
        <f t="shared" si="0"/>
        <v>1</v>
      </c>
      <c r="H60" s="95" t="s">
        <v>955</v>
      </c>
      <c r="I60" s="95">
        <f t="shared" si="1"/>
        <v>1</v>
      </c>
      <c r="J60" s="93" t="s">
        <v>15</v>
      </c>
      <c r="K60" s="95">
        <f t="shared" si="2"/>
        <v>0</v>
      </c>
      <c r="L60" s="93" t="s">
        <v>15</v>
      </c>
      <c r="M60" s="95">
        <f t="shared" si="3"/>
        <v>0</v>
      </c>
      <c r="N60" s="93" t="s">
        <v>15</v>
      </c>
      <c r="O60" s="95">
        <f t="shared" si="4"/>
        <v>0</v>
      </c>
      <c r="P60" s="97"/>
      <c r="Q60" s="98" t="s">
        <v>600</v>
      </c>
    </row>
    <row r="61" spans="1:18" ht="52">
      <c r="A61" s="93">
        <v>2019</v>
      </c>
      <c r="B61" s="247"/>
      <c r="C61" s="96" t="s">
        <v>575</v>
      </c>
      <c r="D61" s="97" t="s">
        <v>601</v>
      </c>
      <c r="E61" s="97" t="s">
        <v>577</v>
      </c>
      <c r="F61" s="97" t="s">
        <v>14</v>
      </c>
      <c r="G61" s="95">
        <f t="shared" si="0"/>
        <v>1</v>
      </c>
      <c r="H61" s="95" t="s">
        <v>955</v>
      </c>
      <c r="I61" s="95">
        <f t="shared" si="1"/>
        <v>1</v>
      </c>
      <c r="J61" s="93" t="s">
        <v>16</v>
      </c>
      <c r="K61" s="95">
        <f t="shared" si="2"/>
        <v>1</v>
      </c>
      <c r="L61" s="93" t="s">
        <v>16</v>
      </c>
      <c r="M61" s="95">
        <f t="shared" si="3"/>
        <v>1</v>
      </c>
      <c r="N61" s="93" t="s">
        <v>15</v>
      </c>
      <c r="O61" s="95">
        <f t="shared" si="4"/>
        <v>0</v>
      </c>
      <c r="P61" s="97"/>
      <c r="Q61" s="98" t="s">
        <v>602</v>
      </c>
    </row>
    <row r="62" spans="1:18" ht="125">
      <c r="A62" s="93">
        <v>2019</v>
      </c>
      <c r="B62" s="247"/>
      <c r="C62" s="96" t="s">
        <v>575</v>
      </c>
      <c r="D62" s="97" t="s">
        <v>603</v>
      </c>
      <c r="E62" s="97" t="s">
        <v>577</v>
      </c>
      <c r="F62" s="97" t="s">
        <v>14</v>
      </c>
      <c r="G62" s="95">
        <f t="shared" si="0"/>
        <v>1</v>
      </c>
      <c r="H62" s="95" t="s">
        <v>955</v>
      </c>
      <c r="I62" s="95">
        <f t="shared" si="1"/>
        <v>1</v>
      </c>
      <c r="J62" s="93" t="s">
        <v>15</v>
      </c>
      <c r="K62" s="95">
        <f t="shared" si="2"/>
        <v>0</v>
      </c>
      <c r="L62" s="93" t="s">
        <v>15</v>
      </c>
      <c r="M62" s="95">
        <f t="shared" si="3"/>
        <v>0</v>
      </c>
      <c r="N62" s="93" t="s">
        <v>15</v>
      </c>
      <c r="O62" s="95">
        <f t="shared" si="4"/>
        <v>0</v>
      </c>
      <c r="P62" s="97"/>
      <c r="Q62" s="98" t="s">
        <v>604</v>
      </c>
    </row>
    <row r="63" spans="1:18" ht="50">
      <c r="A63" s="93">
        <v>2019</v>
      </c>
      <c r="B63" s="247"/>
      <c r="C63" s="96" t="s">
        <v>605</v>
      </c>
      <c r="D63" s="97" t="s">
        <v>606</v>
      </c>
      <c r="E63" s="97" t="s">
        <v>577</v>
      </c>
      <c r="F63" s="97" t="s">
        <v>14</v>
      </c>
      <c r="G63" s="95">
        <f t="shared" si="0"/>
        <v>1</v>
      </c>
      <c r="H63" s="95" t="s">
        <v>955</v>
      </c>
      <c r="I63" s="95">
        <f t="shared" si="1"/>
        <v>1</v>
      </c>
      <c r="J63" s="93" t="s">
        <v>15</v>
      </c>
      <c r="K63" s="95">
        <f t="shared" si="2"/>
        <v>0</v>
      </c>
      <c r="L63" s="93" t="s">
        <v>15</v>
      </c>
      <c r="M63" s="95">
        <f t="shared" si="3"/>
        <v>0</v>
      </c>
      <c r="N63" s="93" t="s">
        <v>15</v>
      </c>
      <c r="O63" s="95">
        <f t="shared" si="4"/>
        <v>0</v>
      </c>
      <c r="P63" s="97"/>
      <c r="Q63" s="98" t="s">
        <v>607</v>
      </c>
    </row>
    <row r="64" spans="1:18" ht="50">
      <c r="A64" s="93">
        <v>2019</v>
      </c>
      <c r="B64" s="247"/>
      <c r="C64" s="96" t="s">
        <v>605</v>
      </c>
      <c r="D64" s="97" t="s">
        <v>608</v>
      </c>
      <c r="E64" s="97" t="s">
        <v>577</v>
      </c>
      <c r="F64" s="97" t="s">
        <v>14</v>
      </c>
      <c r="G64" s="95">
        <f t="shared" si="0"/>
        <v>1</v>
      </c>
      <c r="H64" s="95" t="s">
        <v>955</v>
      </c>
      <c r="I64" s="95">
        <f t="shared" si="1"/>
        <v>1</v>
      </c>
      <c r="J64" s="93" t="s">
        <v>15</v>
      </c>
      <c r="K64" s="95">
        <f t="shared" si="2"/>
        <v>0</v>
      </c>
      <c r="L64" s="93" t="s">
        <v>15</v>
      </c>
      <c r="M64" s="95">
        <f t="shared" si="3"/>
        <v>0</v>
      </c>
      <c r="N64" s="93" t="s">
        <v>15</v>
      </c>
      <c r="O64" s="95">
        <f t="shared" si="4"/>
        <v>0</v>
      </c>
      <c r="P64" s="97"/>
      <c r="Q64" s="98" t="s">
        <v>607</v>
      </c>
    </row>
    <row r="65" spans="1:17" ht="75">
      <c r="A65" s="93">
        <v>2019</v>
      </c>
      <c r="B65" s="247"/>
      <c r="C65" s="96" t="s">
        <v>605</v>
      </c>
      <c r="D65" s="97" t="s">
        <v>609</v>
      </c>
      <c r="E65" s="97" t="s">
        <v>577</v>
      </c>
      <c r="F65" s="97" t="s">
        <v>14</v>
      </c>
      <c r="G65" s="95">
        <f t="shared" si="0"/>
        <v>1</v>
      </c>
      <c r="H65" s="95" t="s">
        <v>954</v>
      </c>
      <c r="I65" s="95">
        <f t="shared" si="1"/>
        <v>0</v>
      </c>
      <c r="J65" s="93" t="s">
        <v>504</v>
      </c>
      <c r="K65" s="95">
        <f t="shared" si="2"/>
        <v>0</v>
      </c>
      <c r="L65" s="93" t="s">
        <v>504</v>
      </c>
      <c r="M65" s="95">
        <f t="shared" si="3"/>
        <v>0</v>
      </c>
      <c r="N65" s="93" t="s">
        <v>504</v>
      </c>
      <c r="O65" s="95">
        <f t="shared" si="4"/>
        <v>0</v>
      </c>
      <c r="P65" s="97"/>
      <c r="Q65" s="98" t="s">
        <v>610</v>
      </c>
    </row>
    <row r="66" spans="1:17" ht="100">
      <c r="A66" s="93">
        <v>2019</v>
      </c>
      <c r="B66" s="247"/>
      <c r="C66" s="96" t="s">
        <v>605</v>
      </c>
      <c r="D66" s="97" t="s">
        <v>611</v>
      </c>
      <c r="E66" s="97" t="s">
        <v>577</v>
      </c>
      <c r="F66" s="97" t="s">
        <v>14</v>
      </c>
      <c r="G66" s="95">
        <f t="shared" si="0"/>
        <v>1</v>
      </c>
      <c r="H66" s="95" t="s">
        <v>954</v>
      </c>
      <c r="I66" s="95">
        <f t="shared" si="1"/>
        <v>0</v>
      </c>
      <c r="J66" s="93" t="s">
        <v>504</v>
      </c>
      <c r="K66" s="95">
        <f t="shared" si="2"/>
        <v>0</v>
      </c>
      <c r="L66" s="93" t="s">
        <v>504</v>
      </c>
      <c r="M66" s="95">
        <f t="shared" si="3"/>
        <v>0</v>
      </c>
      <c r="N66" s="93" t="s">
        <v>504</v>
      </c>
      <c r="O66" s="95">
        <f t="shared" si="4"/>
        <v>0</v>
      </c>
      <c r="P66" s="97"/>
      <c r="Q66" s="98" t="s">
        <v>612</v>
      </c>
    </row>
    <row r="67" spans="1:17" ht="50">
      <c r="A67" s="93">
        <v>2019</v>
      </c>
      <c r="B67" s="247"/>
      <c r="C67" s="96" t="s">
        <v>605</v>
      </c>
      <c r="D67" s="97" t="s">
        <v>613</v>
      </c>
      <c r="E67" s="97" t="s">
        <v>577</v>
      </c>
      <c r="F67" s="97" t="s">
        <v>14</v>
      </c>
      <c r="G67" s="95">
        <f t="shared" ref="G67:G88" si="5">IF(F67="UNICEF",1,0)</f>
        <v>1</v>
      </c>
      <c r="H67" s="95" t="s">
        <v>954</v>
      </c>
      <c r="I67" s="95">
        <f t="shared" ref="I67:I88" si="6" xml:space="preserve"> IF(H67="Quant",1,0)</f>
        <v>0</v>
      </c>
      <c r="J67" s="93" t="s">
        <v>504</v>
      </c>
      <c r="K67" s="95">
        <f t="shared" ref="K67:K88" si="7">IF(J67="Yes",1,0)</f>
        <v>0</v>
      </c>
      <c r="L67" s="93" t="s">
        <v>504</v>
      </c>
      <c r="M67" s="95">
        <f t="shared" ref="M67:M88" si="8">IF(L67="Yes",1,0)</f>
        <v>0</v>
      </c>
      <c r="N67" s="93" t="s">
        <v>504</v>
      </c>
      <c r="O67" s="95">
        <f t="shared" ref="O67:O88" si="9">IF(N67="Yes",1,0)</f>
        <v>0</v>
      </c>
      <c r="P67" s="97"/>
      <c r="Q67" s="98" t="s">
        <v>614</v>
      </c>
    </row>
    <row r="68" spans="1:17" ht="125">
      <c r="A68" s="93">
        <v>2019</v>
      </c>
      <c r="B68" s="247"/>
      <c r="C68" s="96" t="s">
        <v>605</v>
      </c>
      <c r="D68" s="97" t="s">
        <v>615</v>
      </c>
      <c r="E68" s="97" t="s">
        <v>577</v>
      </c>
      <c r="F68" s="97" t="s">
        <v>14</v>
      </c>
      <c r="G68" s="95">
        <f t="shared" si="5"/>
        <v>1</v>
      </c>
      <c r="H68" s="95" t="s">
        <v>954</v>
      </c>
      <c r="I68" s="95">
        <f t="shared" si="6"/>
        <v>0</v>
      </c>
      <c r="J68" s="93" t="s">
        <v>504</v>
      </c>
      <c r="K68" s="95">
        <f t="shared" si="7"/>
        <v>0</v>
      </c>
      <c r="L68" s="93" t="s">
        <v>504</v>
      </c>
      <c r="M68" s="95">
        <f t="shared" si="8"/>
        <v>0</v>
      </c>
      <c r="N68" s="93" t="s">
        <v>504</v>
      </c>
      <c r="O68" s="95">
        <f t="shared" si="9"/>
        <v>0</v>
      </c>
      <c r="P68" s="97"/>
      <c r="Q68" s="98" t="s">
        <v>616</v>
      </c>
    </row>
    <row r="69" spans="1:17" ht="50">
      <c r="A69" s="93"/>
      <c r="B69" s="247"/>
      <c r="C69" s="96" t="s">
        <v>605</v>
      </c>
      <c r="D69" s="97" t="s">
        <v>617</v>
      </c>
      <c r="E69" s="97" t="s">
        <v>577</v>
      </c>
      <c r="F69" s="97" t="s">
        <v>14</v>
      </c>
      <c r="G69" s="95">
        <f t="shared" si="5"/>
        <v>1</v>
      </c>
      <c r="H69" s="95" t="s">
        <v>954</v>
      </c>
      <c r="I69" s="95">
        <f t="shared" si="6"/>
        <v>0</v>
      </c>
      <c r="J69" s="93" t="s">
        <v>504</v>
      </c>
      <c r="K69" s="95">
        <f t="shared" si="7"/>
        <v>0</v>
      </c>
      <c r="L69" s="93" t="s">
        <v>504</v>
      </c>
      <c r="M69" s="95">
        <f t="shared" si="8"/>
        <v>0</v>
      </c>
      <c r="N69" s="93" t="s">
        <v>504</v>
      </c>
      <c r="O69" s="95">
        <f t="shared" si="9"/>
        <v>0</v>
      </c>
      <c r="P69" s="97"/>
      <c r="Q69" s="98" t="s">
        <v>16</v>
      </c>
    </row>
    <row r="70" spans="1:17" ht="62.5">
      <c r="A70" s="93"/>
      <c r="B70" s="247"/>
      <c r="C70" s="96" t="s">
        <v>605</v>
      </c>
      <c r="D70" s="97" t="s">
        <v>618</v>
      </c>
      <c r="E70" s="97" t="s">
        <v>577</v>
      </c>
      <c r="F70" s="97" t="s">
        <v>14</v>
      </c>
      <c r="G70" s="95">
        <f t="shared" si="5"/>
        <v>1</v>
      </c>
      <c r="H70" s="95" t="s">
        <v>955</v>
      </c>
      <c r="I70" s="95">
        <f t="shared" si="6"/>
        <v>1</v>
      </c>
      <c r="J70" s="93" t="s">
        <v>15</v>
      </c>
      <c r="K70" s="95">
        <f t="shared" si="7"/>
        <v>0</v>
      </c>
      <c r="L70" s="93" t="s">
        <v>15</v>
      </c>
      <c r="M70" s="95">
        <f t="shared" si="8"/>
        <v>0</v>
      </c>
      <c r="N70" s="93" t="s">
        <v>15</v>
      </c>
      <c r="O70" s="95">
        <f t="shared" si="9"/>
        <v>0</v>
      </c>
      <c r="P70" s="97"/>
      <c r="Q70" s="98" t="s">
        <v>619</v>
      </c>
    </row>
    <row r="71" spans="1:17" ht="28" customHeight="1">
      <c r="A71" s="93"/>
      <c r="B71" s="247"/>
      <c r="C71" s="96" t="s">
        <v>605</v>
      </c>
      <c r="D71" s="97" t="s">
        <v>620</v>
      </c>
      <c r="E71" s="97" t="s">
        <v>577</v>
      </c>
      <c r="F71" s="97" t="s">
        <v>14</v>
      </c>
      <c r="G71" s="95">
        <f t="shared" si="5"/>
        <v>1</v>
      </c>
      <c r="H71" s="95" t="s">
        <v>955</v>
      </c>
      <c r="I71" s="95">
        <f t="shared" si="6"/>
        <v>1</v>
      </c>
      <c r="J71" s="93" t="s">
        <v>15</v>
      </c>
      <c r="K71" s="95">
        <f t="shared" si="7"/>
        <v>0</v>
      </c>
      <c r="L71" s="93" t="s">
        <v>16</v>
      </c>
      <c r="M71" s="95">
        <f t="shared" si="8"/>
        <v>1</v>
      </c>
      <c r="N71" s="93" t="s">
        <v>15</v>
      </c>
      <c r="O71" s="95">
        <f t="shared" si="9"/>
        <v>0</v>
      </c>
      <c r="P71" s="97"/>
      <c r="Q71" s="98" t="s">
        <v>621</v>
      </c>
    </row>
    <row r="72" spans="1:17" ht="28" customHeight="1">
      <c r="A72" s="93"/>
      <c r="B72" s="247"/>
      <c r="C72" s="96" t="s">
        <v>605</v>
      </c>
      <c r="D72" s="97" t="s">
        <v>622</v>
      </c>
      <c r="E72" s="97" t="s">
        <v>577</v>
      </c>
      <c r="F72" s="97" t="s">
        <v>14</v>
      </c>
      <c r="G72" s="95">
        <f t="shared" si="5"/>
        <v>1</v>
      </c>
      <c r="H72" s="95" t="s">
        <v>955</v>
      </c>
      <c r="I72" s="95">
        <f t="shared" si="6"/>
        <v>1</v>
      </c>
      <c r="J72" s="93" t="s">
        <v>15</v>
      </c>
      <c r="K72" s="95">
        <f t="shared" si="7"/>
        <v>0</v>
      </c>
      <c r="L72" s="93" t="s">
        <v>16</v>
      </c>
      <c r="M72" s="95">
        <f t="shared" si="8"/>
        <v>1</v>
      </c>
      <c r="N72" s="93" t="s">
        <v>15</v>
      </c>
      <c r="O72" s="95">
        <f t="shared" si="9"/>
        <v>0</v>
      </c>
      <c r="P72" s="97"/>
      <c r="Q72" s="98" t="s">
        <v>623</v>
      </c>
    </row>
    <row r="73" spans="1:17" ht="28" customHeight="1">
      <c r="A73" s="93"/>
      <c r="B73" s="247"/>
      <c r="C73" s="96" t="s">
        <v>605</v>
      </c>
      <c r="D73" s="97" t="s">
        <v>624</v>
      </c>
      <c r="E73" s="97" t="s">
        <v>577</v>
      </c>
      <c r="F73" s="97" t="s">
        <v>14</v>
      </c>
      <c r="G73" s="95">
        <f t="shared" si="5"/>
        <v>1</v>
      </c>
      <c r="H73" s="95" t="s">
        <v>955</v>
      </c>
      <c r="I73" s="95">
        <f t="shared" si="6"/>
        <v>1</v>
      </c>
      <c r="J73" s="93" t="s">
        <v>16</v>
      </c>
      <c r="K73" s="95">
        <f t="shared" si="7"/>
        <v>1</v>
      </c>
      <c r="L73" s="93" t="s">
        <v>16</v>
      </c>
      <c r="M73" s="95">
        <f t="shared" si="8"/>
        <v>1</v>
      </c>
      <c r="N73" s="93" t="s">
        <v>15</v>
      </c>
      <c r="O73" s="95">
        <f t="shared" si="9"/>
        <v>0</v>
      </c>
      <c r="P73" s="97"/>
      <c r="Q73" s="98" t="s">
        <v>625</v>
      </c>
    </row>
    <row r="74" spans="1:17" ht="28" customHeight="1">
      <c r="A74" s="93">
        <v>2018</v>
      </c>
      <c r="B74" s="247"/>
      <c r="C74" s="109" t="s">
        <v>289</v>
      </c>
      <c r="D74" s="95" t="s">
        <v>290</v>
      </c>
      <c r="E74" s="95" t="s">
        <v>291</v>
      </c>
      <c r="F74" s="97" t="s">
        <v>14</v>
      </c>
      <c r="G74" s="95">
        <f t="shared" si="5"/>
        <v>1</v>
      </c>
      <c r="H74" s="95" t="s">
        <v>954</v>
      </c>
      <c r="I74" s="95">
        <f t="shared" si="6"/>
        <v>0</v>
      </c>
      <c r="J74" s="93" t="s">
        <v>16</v>
      </c>
      <c r="K74" s="95">
        <f t="shared" si="7"/>
        <v>1</v>
      </c>
      <c r="L74" s="93" t="s">
        <v>16</v>
      </c>
      <c r="M74" s="95">
        <f t="shared" si="8"/>
        <v>1</v>
      </c>
      <c r="N74" s="93" t="s">
        <v>16</v>
      </c>
      <c r="O74" s="95">
        <f t="shared" si="9"/>
        <v>1</v>
      </c>
      <c r="P74" s="95"/>
      <c r="Q74" s="95"/>
    </row>
    <row r="75" spans="1:17" ht="42">
      <c r="A75" s="93">
        <v>2019</v>
      </c>
      <c r="B75" s="247"/>
      <c r="C75" s="109" t="s">
        <v>289</v>
      </c>
      <c r="D75" s="95" t="s">
        <v>292</v>
      </c>
      <c r="E75" s="95" t="s">
        <v>293</v>
      </c>
      <c r="F75" s="95" t="s">
        <v>293</v>
      </c>
      <c r="G75" s="95">
        <f t="shared" si="5"/>
        <v>0</v>
      </c>
      <c r="H75" s="95" t="s">
        <v>955</v>
      </c>
      <c r="I75" s="95">
        <f t="shared" si="6"/>
        <v>1</v>
      </c>
      <c r="J75" s="93" t="s">
        <v>15</v>
      </c>
      <c r="K75" s="95">
        <f t="shared" si="7"/>
        <v>0</v>
      </c>
      <c r="L75" s="93" t="s">
        <v>15</v>
      </c>
      <c r="M75" s="95">
        <f t="shared" si="8"/>
        <v>0</v>
      </c>
      <c r="N75" s="93" t="s">
        <v>16</v>
      </c>
      <c r="O75" s="95">
        <f t="shared" si="9"/>
        <v>1</v>
      </c>
      <c r="P75" s="95"/>
      <c r="Q75" s="95"/>
    </row>
    <row r="76" spans="1:17" ht="260" customHeight="1">
      <c r="A76" s="93">
        <v>2019</v>
      </c>
      <c r="B76" s="247"/>
      <c r="C76" s="109" t="s">
        <v>289</v>
      </c>
      <c r="D76" s="95" t="s">
        <v>294</v>
      </c>
      <c r="E76" s="95" t="s">
        <v>295</v>
      </c>
      <c r="F76" s="95" t="s">
        <v>295</v>
      </c>
      <c r="G76" s="95">
        <f t="shared" si="5"/>
        <v>0</v>
      </c>
      <c r="H76" s="95" t="s">
        <v>954</v>
      </c>
      <c r="I76" s="95">
        <f t="shared" si="6"/>
        <v>0</v>
      </c>
      <c r="J76" s="93" t="s">
        <v>15</v>
      </c>
      <c r="K76" s="95">
        <f t="shared" si="7"/>
        <v>0</v>
      </c>
      <c r="L76" s="93" t="s">
        <v>15</v>
      </c>
      <c r="M76" s="95">
        <f t="shared" si="8"/>
        <v>0</v>
      </c>
      <c r="N76" s="93" t="s">
        <v>15</v>
      </c>
      <c r="O76" s="95">
        <f t="shared" si="9"/>
        <v>0</v>
      </c>
      <c r="P76" s="95"/>
      <c r="Q76" s="95"/>
    </row>
    <row r="77" spans="1:17" ht="56">
      <c r="A77" s="93">
        <v>2019</v>
      </c>
      <c r="B77" s="247"/>
      <c r="C77" s="109" t="s">
        <v>289</v>
      </c>
      <c r="D77" s="95" t="s">
        <v>296</v>
      </c>
      <c r="E77" s="95" t="s">
        <v>297</v>
      </c>
      <c r="F77" s="95" t="s">
        <v>14</v>
      </c>
      <c r="G77" s="95">
        <f t="shared" si="5"/>
        <v>1</v>
      </c>
      <c r="H77" s="95" t="s">
        <v>955</v>
      </c>
      <c r="I77" s="95">
        <f t="shared" si="6"/>
        <v>1</v>
      </c>
      <c r="J77" s="93" t="s">
        <v>15</v>
      </c>
      <c r="K77" s="95">
        <f t="shared" si="7"/>
        <v>0</v>
      </c>
      <c r="L77" s="93" t="s">
        <v>15</v>
      </c>
      <c r="M77" s="95">
        <f t="shared" si="8"/>
        <v>0</v>
      </c>
      <c r="N77" s="93" t="s">
        <v>15</v>
      </c>
      <c r="O77" s="95">
        <f t="shared" si="9"/>
        <v>0</v>
      </c>
      <c r="P77" s="95"/>
      <c r="Q77" s="95"/>
    </row>
    <row r="78" spans="1:17" ht="84">
      <c r="A78" s="93">
        <v>2017</v>
      </c>
      <c r="B78" s="247"/>
      <c r="C78" s="109" t="s">
        <v>289</v>
      </c>
      <c r="D78" s="95" t="s">
        <v>303</v>
      </c>
      <c r="E78" s="95" t="s">
        <v>304</v>
      </c>
      <c r="F78" s="95" t="s">
        <v>683</v>
      </c>
      <c r="G78" s="95">
        <f t="shared" si="5"/>
        <v>0</v>
      </c>
      <c r="H78" s="95" t="s">
        <v>955</v>
      </c>
      <c r="I78" s="95">
        <f t="shared" si="6"/>
        <v>1</v>
      </c>
      <c r="J78" s="93" t="s">
        <v>15</v>
      </c>
      <c r="K78" s="95">
        <f t="shared" si="7"/>
        <v>0</v>
      </c>
      <c r="L78" s="93" t="s">
        <v>16</v>
      </c>
      <c r="M78" s="95">
        <f t="shared" si="8"/>
        <v>1</v>
      </c>
      <c r="N78" s="93" t="s">
        <v>15</v>
      </c>
      <c r="O78" s="95">
        <f t="shared" si="9"/>
        <v>0</v>
      </c>
      <c r="P78" s="95"/>
      <c r="Q78" s="95"/>
    </row>
    <row r="79" spans="1:17" ht="56">
      <c r="A79" s="93">
        <v>2019</v>
      </c>
      <c r="B79" s="247"/>
      <c r="C79" s="109" t="s">
        <v>289</v>
      </c>
      <c r="D79" s="95" t="s">
        <v>305</v>
      </c>
      <c r="E79" s="95" t="s">
        <v>306</v>
      </c>
      <c r="F79" s="95" t="s">
        <v>306</v>
      </c>
      <c r="G79" s="95">
        <f t="shared" si="5"/>
        <v>0</v>
      </c>
      <c r="H79" s="95" t="s">
        <v>955</v>
      </c>
      <c r="I79" s="95">
        <f t="shared" si="6"/>
        <v>1</v>
      </c>
      <c r="J79" s="93" t="s">
        <v>16</v>
      </c>
      <c r="K79" s="95">
        <f t="shared" si="7"/>
        <v>1</v>
      </c>
      <c r="L79" s="93" t="s">
        <v>15</v>
      </c>
      <c r="M79" s="95">
        <f t="shared" si="8"/>
        <v>0</v>
      </c>
      <c r="N79" s="93" t="s">
        <v>15</v>
      </c>
      <c r="O79" s="95">
        <f t="shared" si="9"/>
        <v>0</v>
      </c>
      <c r="P79" s="95"/>
      <c r="Q79" s="95"/>
    </row>
    <row r="80" spans="1:17" ht="84">
      <c r="A80" s="93">
        <v>2018</v>
      </c>
      <c r="B80" s="247"/>
      <c r="C80" s="109" t="s">
        <v>289</v>
      </c>
      <c r="D80" s="95" t="s">
        <v>307</v>
      </c>
      <c r="E80" s="95" t="s">
        <v>308</v>
      </c>
      <c r="F80" s="95" t="s">
        <v>684</v>
      </c>
      <c r="G80" s="95">
        <f t="shared" si="5"/>
        <v>0</v>
      </c>
      <c r="H80" s="95" t="s">
        <v>955</v>
      </c>
      <c r="I80" s="95">
        <f t="shared" si="6"/>
        <v>1</v>
      </c>
      <c r="J80" s="93" t="s">
        <v>16</v>
      </c>
      <c r="K80" s="95">
        <f t="shared" si="7"/>
        <v>1</v>
      </c>
      <c r="L80" s="93" t="s">
        <v>16</v>
      </c>
      <c r="M80" s="95">
        <f t="shared" si="8"/>
        <v>1</v>
      </c>
      <c r="N80" s="93" t="s">
        <v>16</v>
      </c>
      <c r="O80" s="95">
        <f t="shared" si="9"/>
        <v>1</v>
      </c>
      <c r="P80" s="95"/>
      <c r="Q80" s="95" t="s">
        <v>309</v>
      </c>
    </row>
    <row r="81" spans="1:17" ht="42">
      <c r="A81" s="93">
        <v>2019</v>
      </c>
      <c r="B81" s="247"/>
      <c r="C81" s="109" t="s">
        <v>289</v>
      </c>
      <c r="D81" s="95" t="s">
        <v>310</v>
      </c>
      <c r="E81" s="95" t="s">
        <v>311</v>
      </c>
      <c r="F81" s="95" t="s">
        <v>14</v>
      </c>
      <c r="G81" s="95">
        <f t="shared" si="5"/>
        <v>1</v>
      </c>
      <c r="H81" s="95" t="s">
        <v>955</v>
      </c>
      <c r="I81" s="95">
        <f t="shared" si="6"/>
        <v>1</v>
      </c>
      <c r="J81" s="93" t="s">
        <v>15</v>
      </c>
      <c r="K81" s="95">
        <f t="shared" si="7"/>
        <v>0</v>
      </c>
      <c r="L81" s="93" t="s">
        <v>15</v>
      </c>
      <c r="M81" s="95">
        <f t="shared" si="8"/>
        <v>0</v>
      </c>
      <c r="N81" s="93" t="s">
        <v>15</v>
      </c>
      <c r="O81" s="95">
        <f t="shared" si="9"/>
        <v>0</v>
      </c>
      <c r="P81" s="95"/>
      <c r="Q81" s="95"/>
    </row>
    <row r="82" spans="1:17" ht="58">
      <c r="A82" s="93">
        <v>2018</v>
      </c>
      <c r="B82" s="247"/>
      <c r="C82" s="109" t="s">
        <v>289</v>
      </c>
      <c r="D82" s="95" t="s">
        <v>314</v>
      </c>
      <c r="E82" s="95" t="s">
        <v>315</v>
      </c>
      <c r="F82" s="95" t="s">
        <v>315</v>
      </c>
      <c r="G82" s="95">
        <f t="shared" si="5"/>
        <v>0</v>
      </c>
      <c r="H82" s="95" t="s">
        <v>954</v>
      </c>
      <c r="I82" s="95">
        <f t="shared" si="6"/>
        <v>0</v>
      </c>
      <c r="J82" s="93" t="s">
        <v>36</v>
      </c>
      <c r="K82" s="95">
        <f t="shared" si="7"/>
        <v>0</v>
      </c>
      <c r="L82" s="93" t="s">
        <v>36</v>
      </c>
      <c r="M82" s="95">
        <f t="shared" si="8"/>
        <v>0</v>
      </c>
      <c r="N82" s="93" t="s">
        <v>36</v>
      </c>
      <c r="O82" s="95">
        <f t="shared" si="9"/>
        <v>0</v>
      </c>
      <c r="P82" s="95"/>
      <c r="Q82" s="108" t="s">
        <v>316</v>
      </c>
    </row>
    <row r="83" spans="1:17" ht="70">
      <c r="A83" s="93">
        <v>2018</v>
      </c>
      <c r="B83" s="247"/>
      <c r="C83" s="109" t="s">
        <v>289</v>
      </c>
      <c r="D83" s="95" t="s">
        <v>317</v>
      </c>
      <c r="E83" s="95" t="s">
        <v>318</v>
      </c>
      <c r="F83" s="95" t="s">
        <v>318</v>
      </c>
      <c r="G83" s="95">
        <f t="shared" si="5"/>
        <v>0</v>
      </c>
      <c r="H83" s="95" t="s">
        <v>954</v>
      </c>
      <c r="I83" s="95">
        <f t="shared" si="6"/>
        <v>0</v>
      </c>
      <c r="J83" s="93" t="s">
        <v>36</v>
      </c>
      <c r="K83" s="95">
        <f t="shared" si="7"/>
        <v>0</v>
      </c>
      <c r="L83" s="93" t="s">
        <v>36</v>
      </c>
      <c r="M83" s="95">
        <f t="shared" si="8"/>
        <v>0</v>
      </c>
      <c r="N83" s="93" t="s">
        <v>36</v>
      </c>
      <c r="O83" s="95">
        <f t="shared" si="9"/>
        <v>0</v>
      </c>
      <c r="P83" s="95"/>
      <c r="Q83" s="95" t="s">
        <v>319</v>
      </c>
    </row>
    <row r="84" spans="1:17" ht="182">
      <c r="A84" s="93">
        <v>2018</v>
      </c>
      <c r="B84" s="247"/>
      <c r="C84" s="109" t="s">
        <v>395</v>
      </c>
      <c r="D84" s="95" t="s">
        <v>396</v>
      </c>
      <c r="E84" s="95" t="s">
        <v>299</v>
      </c>
      <c r="F84" s="95" t="s">
        <v>14</v>
      </c>
      <c r="G84" s="95">
        <f t="shared" si="5"/>
        <v>1</v>
      </c>
      <c r="H84" s="95" t="s">
        <v>955</v>
      </c>
      <c r="I84" s="95">
        <f t="shared" si="6"/>
        <v>1</v>
      </c>
      <c r="J84" s="93" t="s">
        <v>16</v>
      </c>
      <c r="K84" s="95">
        <f t="shared" si="7"/>
        <v>1</v>
      </c>
      <c r="L84" s="93" t="s">
        <v>15</v>
      </c>
      <c r="M84" s="95">
        <f t="shared" si="8"/>
        <v>0</v>
      </c>
      <c r="N84" s="93" t="s">
        <v>15</v>
      </c>
      <c r="O84" s="95">
        <f t="shared" si="9"/>
        <v>0</v>
      </c>
      <c r="P84" s="95"/>
      <c r="Q84" s="95"/>
    </row>
    <row r="85" spans="1:17" ht="84">
      <c r="A85" s="93">
        <v>2015</v>
      </c>
      <c r="B85" s="247"/>
      <c r="C85" s="109" t="s">
        <v>266</v>
      </c>
      <c r="D85" s="95" t="s">
        <v>492</v>
      </c>
      <c r="E85" s="95" t="s">
        <v>493</v>
      </c>
      <c r="F85" s="95" t="s">
        <v>36</v>
      </c>
      <c r="G85" s="95">
        <f t="shared" si="5"/>
        <v>0</v>
      </c>
      <c r="H85" s="95" t="s">
        <v>954</v>
      </c>
      <c r="I85" s="95">
        <f t="shared" si="6"/>
        <v>0</v>
      </c>
      <c r="J85" s="93" t="s">
        <v>36</v>
      </c>
      <c r="K85" s="95">
        <f t="shared" si="7"/>
        <v>0</v>
      </c>
      <c r="L85" s="93" t="s">
        <v>36</v>
      </c>
      <c r="M85" s="95">
        <f t="shared" si="8"/>
        <v>0</v>
      </c>
      <c r="N85" s="93"/>
      <c r="O85" s="95">
        <f t="shared" si="9"/>
        <v>0</v>
      </c>
      <c r="P85" s="95"/>
      <c r="Q85" s="95"/>
    </row>
    <row r="86" spans="1:17" ht="42">
      <c r="A86" s="93">
        <v>2018</v>
      </c>
      <c r="B86" s="247"/>
      <c r="C86" s="109" t="s">
        <v>494</v>
      </c>
      <c r="D86" s="95" t="s">
        <v>495</v>
      </c>
      <c r="E86" s="95" t="s">
        <v>291</v>
      </c>
      <c r="F86" s="95" t="s">
        <v>14</v>
      </c>
      <c r="G86" s="95">
        <f t="shared" si="5"/>
        <v>1</v>
      </c>
      <c r="H86" s="95" t="s">
        <v>955</v>
      </c>
      <c r="I86" s="95">
        <f t="shared" si="6"/>
        <v>1</v>
      </c>
      <c r="J86" s="93" t="s">
        <v>15</v>
      </c>
      <c r="K86" s="95">
        <f t="shared" si="7"/>
        <v>0</v>
      </c>
      <c r="L86" s="93" t="s">
        <v>15</v>
      </c>
      <c r="M86" s="95">
        <f t="shared" si="8"/>
        <v>0</v>
      </c>
      <c r="N86" s="93"/>
      <c r="O86" s="95">
        <f t="shared" si="9"/>
        <v>0</v>
      </c>
      <c r="P86" s="95"/>
      <c r="Q86" s="95"/>
    </row>
    <row r="87" spans="1:17" ht="140">
      <c r="A87" s="93">
        <v>2014</v>
      </c>
      <c r="B87" s="247"/>
      <c r="C87" s="109" t="s">
        <v>494</v>
      </c>
      <c r="D87" s="95" t="s">
        <v>496</v>
      </c>
      <c r="E87" s="95" t="s">
        <v>468</v>
      </c>
      <c r="F87" s="95" t="s">
        <v>15</v>
      </c>
      <c r="G87" s="95">
        <f t="shared" si="5"/>
        <v>0</v>
      </c>
      <c r="H87" s="95" t="s">
        <v>955</v>
      </c>
      <c r="I87" s="95">
        <f t="shared" si="6"/>
        <v>1</v>
      </c>
      <c r="J87" s="93" t="s">
        <v>15</v>
      </c>
      <c r="K87" s="95">
        <f t="shared" si="7"/>
        <v>0</v>
      </c>
      <c r="L87" s="93" t="s">
        <v>15</v>
      </c>
      <c r="M87" s="95">
        <f t="shared" si="8"/>
        <v>0</v>
      </c>
      <c r="N87" s="93"/>
      <c r="O87" s="95">
        <f t="shared" si="9"/>
        <v>0</v>
      </c>
      <c r="P87" s="95"/>
      <c r="Q87" s="95"/>
    </row>
    <row r="88" spans="1:17" ht="154">
      <c r="A88" s="93">
        <v>2018</v>
      </c>
      <c r="B88" s="247"/>
      <c r="C88" s="109" t="s">
        <v>494</v>
      </c>
      <c r="D88" s="95" t="s">
        <v>497</v>
      </c>
      <c r="E88" s="95" t="s">
        <v>432</v>
      </c>
      <c r="F88" s="95" t="s">
        <v>15</v>
      </c>
      <c r="G88" s="95">
        <f t="shared" si="5"/>
        <v>0</v>
      </c>
      <c r="H88" s="95" t="s">
        <v>955</v>
      </c>
      <c r="I88" s="95">
        <f t="shared" si="6"/>
        <v>1</v>
      </c>
      <c r="J88" s="93" t="s">
        <v>15</v>
      </c>
      <c r="K88" s="95">
        <f t="shared" si="7"/>
        <v>0</v>
      </c>
      <c r="L88" s="93" t="s">
        <v>16</v>
      </c>
      <c r="M88" s="95">
        <f t="shared" si="8"/>
        <v>1</v>
      </c>
      <c r="N88" s="93"/>
      <c r="O88" s="95">
        <f t="shared" si="9"/>
        <v>0</v>
      </c>
      <c r="P88" s="95"/>
      <c r="Q88" s="95"/>
    </row>
  </sheetData>
  <autoFilter ref="A1:Q88" xr:uid="{DAD4F1E0-916E-46C2-ABCE-D7953D5AA45C}">
    <sortState xmlns:xlrd2="http://schemas.microsoft.com/office/spreadsheetml/2017/richdata2" ref="A2:Q88">
      <sortCondition ref="B1"/>
    </sortState>
  </autoFilter>
  <mergeCells count="1">
    <mergeCell ref="B2:B88"/>
  </mergeCells>
  <phoneticPr fontId="10" type="noConversion"/>
  <conditionalFormatting sqref="P1:P47 P74:P77 P85:P1048576 Q78:Q83">
    <cfRule type="containsText" dxfId="7" priority="2" operator="containsText" text="Yes">
      <formula>NOT(ISERROR(SEARCH("Yes",P1)))</formula>
    </cfRule>
  </conditionalFormatting>
  <conditionalFormatting sqref="J1:J1048576 L1:L1048576 N1:N1048576">
    <cfRule type="containsText" dxfId="6" priority="1" operator="containsText" text="Yes">
      <formula>NOT(ISERROR(SEARCH("Yes",J1)))</formula>
    </cfRule>
  </conditionalFormatting>
  <pageMargins left="0.7" right="0.7" top="0.75" bottom="0.75" header="0.3" footer="0.3"/>
  <pageSetup paperSize="9"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10290-D5F6-4917-9E87-4733E6C12B6D}">
  <dimension ref="A3:F16"/>
  <sheetViews>
    <sheetView workbookViewId="0">
      <selection activeCell="A2" sqref="A2:B15"/>
    </sheetView>
  </sheetViews>
  <sheetFormatPr defaultRowHeight="14"/>
  <cols>
    <col min="1" max="1" width="21.83203125" bestFit="1" customWidth="1"/>
    <col min="2" max="2" width="26.58203125" bestFit="1" customWidth="1"/>
    <col min="3" max="3" width="19.33203125" bestFit="1" customWidth="1"/>
    <col min="4" max="4" width="21.25" bestFit="1" customWidth="1"/>
    <col min="5" max="5" width="21.5" bestFit="1" customWidth="1"/>
    <col min="6" max="6" width="26.58203125" bestFit="1" customWidth="1"/>
  </cols>
  <sheetData>
    <row r="3" spans="1:6">
      <c r="A3" s="22" t="s">
        <v>720</v>
      </c>
      <c r="B3" t="s">
        <v>722</v>
      </c>
      <c r="C3" t="s">
        <v>965</v>
      </c>
      <c r="D3" t="s">
        <v>723</v>
      </c>
      <c r="E3" t="s">
        <v>724</v>
      </c>
      <c r="F3" t="s">
        <v>725</v>
      </c>
    </row>
    <row r="4" spans="1:6">
      <c r="A4" s="23" t="s">
        <v>144</v>
      </c>
      <c r="B4" s="25">
        <v>9</v>
      </c>
      <c r="C4" s="25">
        <v>11</v>
      </c>
      <c r="D4" s="25">
        <v>8</v>
      </c>
      <c r="E4" s="25">
        <v>7</v>
      </c>
      <c r="F4" s="25">
        <v>8</v>
      </c>
    </row>
    <row r="5" spans="1:6">
      <c r="A5" s="23" t="s">
        <v>130</v>
      </c>
      <c r="B5" s="25">
        <v>4</v>
      </c>
      <c r="C5" s="25">
        <v>5</v>
      </c>
      <c r="D5" s="25">
        <v>1</v>
      </c>
      <c r="E5" s="25">
        <v>3</v>
      </c>
      <c r="F5" s="25">
        <v>1</v>
      </c>
    </row>
    <row r="6" spans="1:6">
      <c r="A6" s="23" t="s">
        <v>27</v>
      </c>
      <c r="B6" s="25">
        <v>5</v>
      </c>
      <c r="C6" s="25">
        <v>12</v>
      </c>
      <c r="D6" s="25">
        <v>7</v>
      </c>
      <c r="E6" s="25">
        <v>1</v>
      </c>
      <c r="F6" s="25">
        <v>5</v>
      </c>
    </row>
    <row r="7" spans="1:6">
      <c r="A7" s="23" t="s">
        <v>18</v>
      </c>
      <c r="B7" s="25">
        <v>1</v>
      </c>
      <c r="C7" s="25">
        <v>1</v>
      </c>
      <c r="D7" s="25">
        <v>1</v>
      </c>
      <c r="E7" s="25">
        <v>1</v>
      </c>
      <c r="F7" s="25">
        <v>1</v>
      </c>
    </row>
    <row r="8" spans="1:6">
      <c r="A8" s="23" t="s">
        <v>289</v>
      </c>
      <c r="B8" s="25">
        <v>6</v>
      </c>
      <c r="C8" s="25">
        <v>5</v>
      </c>
      <c r="D8" s="25">
        <v>4</v>
      </c>
      <c r="E8" s="25">
        <v>6</v>
      </c>
      <c r="F8" s="25">
        <v>3</v>
      </c>
    </row>
    <row r="9" spans="1:6">
      <c r="A9" s="23" t="s">
        <v>330</v>
      </c>
      <c r="B9" s="25">
        <v>0</v>
      </c>
      <c r="C9" s="25">
        <v>2</v>
      </c>
      <c r="D9" s="25">
        <v>2</v>
      </c>
      <c r="E9" s="25">
        <v>2</v>
      </c>
      <c r="F9" s="25">
        <v>0</v>
      </c>
    </row>
    <row r="10" spans="1:6">
      <c r="A10" s="23" t="s">
        <v>567</v>
      </c>
      <c r="B10" s="25">
        <v>1</v>
      </c>
      <c r="C10" s="25">
        <v>3</v>
      </c>
      <c r="D10" s="25">
        <v>1</v>
      </c>
      <c r="E10" s="25">
        <v>0</v>
      </c>
      <c r="F10" s="25">
        <v>1</v>
      </c>
    </row>
    <row r="11" spans="1:6">
      <c r="A11" s="23" t="s">
        <v>212</v>
      </c>
      <c r="B11" s="25">
        <v>3</v>
      </c>
      <c r="C11" s="25">
        <v>5</v>
      </c>
      <c r="D11" s="25">
        <v>4</v>
      </c>
      <c r="E11" s="25">
        <v>4</v>
      </c>
      <c r="F11" s="25">
        <v>2</v>
      </c>
    </row>
    <row r="12" spans="1:6">
      <c r="A12" s="23" t="s">
        <v>271</v>
      </c>
      <c r="B12" s="25">
        <v>0</v>
      </c>
      <c r="C12" s="25">
        <v>1</v>
      </c>
      <c r="D12" s="25">
        <v>1</v>
      </c>
      <c r="E12" s="25">
        <v>1</v>
      </c>
      <c r="F12" s="25">
        <v>0</v>
      </c>
    </row>
    <row r="13" spans="1:6">
      <c r="A13" s="23" t="s">
        <v>234</v>
      </c>
      <c r="B13" s="25">
        <v>1</v>
      </c>
      <c r="C13" s="25">
        <v>2</v>
      </c>
      <c r="D13" s="25">
        <v>1</v>
      </c>
      <c r="E13" s="25">
        <v>1</v>
      </c>
      <c r="F13" s="25">
        <v>1</v>
      </c>
    </row>
    <row r="14" spans="1:6">
      <c r="A14" s="23" t="s">
        <v>572</v>
      </c>
      <c r="B14" s="25">
        <v>5</v>
      </c>
      <c r="C14" s="25">
        <v>8</v>
      </c>
      <c r="D14" s="25">
        <v>6</v>
      </c>
      <c r="E14" s="25">
        <v>6</v>
      </c>
      <c r="F14" s="25">
        <v>4</v>
      </c>
    </row>
    <row r="15" spans="1:6">
      <c r="A15" s="23" t="s">
        <v>258</v>
      </c>
      <c r="B15" s="25">
        <v>2</v>
      </c>
      <c r="C15" s="25">
        <v>2</v>
      </c>
      <c r="D15" s="25">
        <v>2</v>
      </c>
      <c r="E15" s="25">
        <v>1</v>
      </c>
      <c r="F15" s="25">
        <v>2</v>
      </c>
    </row>
    <row r="16" spans="1:6">
      <c r="A16" s="23" t="s">
        <v>721</v>
      </c>
      <c r="B16" s="25">
        <v>37</v>
      </c>
      <c r="C16" s="25">
        <v>57</v>
      </c>
      <c r="D16" s="25">
        <v>38</v>
      </c>
      <c r="E16" s="25">
        <v>33</v>
      </c>
      <c r="F16" s="25">
        <v>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692AF-A684-45E3-9923-090FD6C34FF9}">
  <sheetPr codeName="Sheet6">
    <tabColor rgb="FFFF9999"/>
  </sheetPr>
  <dimension ref="A1:AN61"/>
  <sheetViews>
    <sheetView showGridLines="0" zoomScale="80" zoomScaleNormal="80" workbookViewId="0">
      <selection activeCell="C61" sqref="C61"/>
    </sheetView>
  </sheetViews>
  <sheetFormatPr defaultColWidth="8.58203125" defaultRowHeight="14"/>
  <cols>
    <col min="1" max="1" width="8.58203125" style="3"/>
    <col min="2" max="2" width="12.83203125" style="7" customWidth="1"/>
    <col min="3" max="3" width="15.9140625" style="4" customWidth="1"/>
    <col min="4" max="4" width="63" style="2" customWidth="1"/>
    <col min="5" max="5" width="21.25" style="2" customWidth="1"/>
    <col min="6" max="6" width="15.08203125" style="2" customWidth="1"/>
    <col min="7" max="8" width="15.08203125" style="2" hidden="1" customWidth="1"/>
    <col min="9" max="9" width="1.6640625" style="2" hidden="1" customWidth="1"/>
    <col min="10" max="10" width="8.58203125" style="2"/>
    <col min="11" max="11" width="8.58203125" style="2" hidden="1" customWidth="1"/>
    <col min="12" max="12" width="8.58203125" style="2"/>
    <col min="13" max="13" width="8.58203125" style="2" hidden="1" customWidth="1"/>
    <col min="14" max="14" width="11.1640625" style="2" customWidth="1"/>
    <col min="15" max="15" width="10.58203125" style="2" hidden="1" customWidth="1"/>
    <col min="16" max="16" width="14.58203125" style="2" hidden="1" customWidth="1"/>
    <col min="17" max="17" width="52.08203125" style="2" customWidth="1"/>
    <col min="18" max="21" width="8.58203125" style="2"/>
    <col min="22" max="22" width="5.75" style="2" customWidth="1"/>
    <col min="23" max="23" width="18.08203125" style="2" customWidth="1"/>
    <col min="24" max="24" width="14.4140625" style="2" customWidth="1"/>
    <col min="25" max="25" width="20" style="2" customWidth="1"/>
    <col min="26" max="26" width="15.83203125" style="2" customWidth="1"/>
    <col min="27" max="27" width="13.9140625" style="2" bestFit="1" customWidth="1"/>
    <col min="28" max="31" width="8.58203125" style="2"/>
    <col min="32" max="32" width="12.33203125" style="2" customWidth="1"/>
    <col min="33" max="33" width="15.4140625" style="2" customWidth="1"/>
    <col min="34" max="16384" width="8.58203125" style="2"/>
  </cols>
  <sheetData>
    <row r="1" spans="1:40" s="1" customFormat="1" ht="155">
      <c r="A1" s="91" t="s">
        <v>0</v>
      </c>
      <c r="B1" s="91" t="s">
        <v>1</v>
      </c>
      <c r="C1" s="107" t="s">
        <v>694</v>
      </c>
      <c r="D1" s="91" t="s">
        <v>2</v>
      </c>
      <c r="E1" s="91" t="s">
        <v>3</v>
      </c>
      <c r="F1" s="91" t="s">
        <v>4</v>
      </c>
      <c r="G1" s="91" t="s">
        <v>716</v>
      </c>
      <c r="H1" s="91" t="s">
        <v>953</v>
      </c>
      <c r="I1" s="91" t="s">
        <v>962</v>
      </c>
      <c r="J1" s="91" t="s">
        <v>5</v>
      </c>
      <c r="K1" s="91" t="s">
        <v>717</v>
      </c>
      <c r="L1" s="91" t="s">
        <v>6</v>
      </c>
      <c r="M1" s="91" t="s">
        <v>718</v>
      </c>
      <c r="N1" s="91" t="s">
        <v>7</v>
      </c>
      <c r="O1" s="91" t="s">
        <v>719</v>
      </c>
      <c r="P1" s="91" t="s">
        <v>8</v>
      </c>
      <c r="Q1" s="92" t="s">
        <v>9</v>
      </c>
      <c r="AN1" s="11"/>
    </row>
    <row r="2" spans="1:40" ht="56.15" customHeight="1">
      <c r="A2" s="97">
        <v>2016</v>
      </c>
      <c r="B2" s="249" t="s">
        <v>932</v>
      </c>
      <c r="C2" s="96" t="s">
        <v>27</v>
      </c>
      <c r="D2" s="95" t="s">
        <v>28</v>
      </c>
      <c r="E2" s="95" t="s">
        <v>13</v>
      </c>
      <c r="F2" s="95" t="s">
        <v>14</v>
      </c>
      <c r="G2" s="95">
        <f t="shared" ref="G2:G24" si="0">IF(F2="UNICEF",1,0)</f>
        <v>1</v>
      </c>
      <c r="H2" s="95" t="s">
        <v>955</v>
      </c>
      <c r="I2" s="95">
        <f>IF(H2="Quant",1,0)</f>
        <v>1</v>
      </c>
      <c r="J2" s="93" t="s">
        <v>15</v>
      </c>
      <c r="K2" s="93">
        <f>IF(J2="Yes",1,0)</f>
        <v>0</v>
      </c>
      <c r="L2" s="93" t="s">
        <v>15</v>
      </c>
      <c r="M2" s="93">
        <f t="shared" ref="M2:M24" si="1">IF(L2="Yes",1,0)</f>
        <v>0</v>
      </c>
      <c r="N2" s="93" t="s">
        <v>16</v>
      </c>
      <c r="O2" s="95">
        <f t="shared" ref="O2:O24" si="2">IF(N2="Yes",1,0)</f>
        <v>1</v>
      </c>
      <c r="P2" s="95" t="s">
        <v>17</v>
      </c>
      <c r="Q2" s="95" t="s">
        <v>29</v>
      </c>
      <c r="AN2" s="12"/>
    </row>
    <row r="3" spans="1:40" ht="56">
      <c r="A3" s="97">
        <v>2018</v>
      </c>
      <c r="B3" s="249"/>
      <c r="C3" s="96" t="s">
        <v>144</v>
      </c>
      <c r="D3" s="95" t="s">
        <v>145</v>
      </c>
      <c r="E3" s="95" t="s">
        <v>95</v>
      </c>
      <c r="F3" s="95" t="s">
        <v>14</v>
      </c>
      <c r="G3" s="95">
        <f t="shared" si="0"/>
        <v>1</v>
      </c>
      <c r="H3" s="95" t="s">
        <v>955</v>
      </c>
      <c r="I3" s="95">
        <f t="shared" ref="I3:I61" si="3">IF(H3="Quant",1,0)</f>
        <v>1</v>
      </c>
      <c r="J3" s="93" t="s">
        <v>15</v>
      </c>
      <c r="K3" s="93">
        <f t="shared" ref="K3:K16" si="4">IF(J3="Yes",1,0)</f>
        <v>0</v>
      </c>
      <c r="L3" s="93" t="s">
        <v>15</v>
      </c>
      <c r="M3" s="93">
        <f t="shared" si="1"/>
        <v>0</v>
      </c>
      <c r="N3" s="93" t="s">
        <v>15</v>
      </c>
      <c r="O3" s="95">
        <f t="shared" si="2"/>
        <v>0</v>
      </c>
      <c r="P3" s="95"/>
      <c r="Q3" s="95" t="s">
        <v>146</v>
      </c>
    </row>
    <row r="4" spans="1:40" ht="56">
      <c r="A4" s="97">
        <v>2018</v>
      </c>
      <c r="B4" s="249"/>
      <c r="C4" s="96" t="s">
        <v>144</v>
      </c>
      <c r="D4" s="95" t="s">
        <v>152</v>
      </c>
      <c r="E4" s="95" t="s">
        <v>89</v>
      </c>
      <c r="F4" s="95" t="s">
        <v>14</v>
      </c>
      <c r="G4" s="95">
        <f t="shared" si="0"/>
        <v>1</v>
      </c>
      <c r="H4" s="95" t="s">
        <v>955</v>
      </c>
      <c r="I4" s="95">
        <f t="shared" si="3"/>
        <v>1</v>
      </c>
      <c r="J4" s="93" t="s">
        <v>16</v>
      </c>
      <c r="K4" s="93">
        <f t="shared" si="4"/>
        <v>1</v>
      </c>
      <c r="L4" s="93" t="s">
        <v>16</v>
      </c>
      <c r="M4" s="93">
        <f t="shared" si="1"/>
        <v>1</v>
      </c>
      <c r="N4" s="93" t="s">
        <v>16</v>
      </c>
      <c r="O4" s="95">
        <f t="shared" si="2"/>
        <v>1</v>
      </c>
      <c r="P4" s="95" t="s">
        <v>16</v>
      </c>
      <c r="Q4" s="95" t="s">
        <v>153</v>
      </c>
      <c r="X4" s="3"/>
    </row>
    <row r="5" spans="1:40" ht="56">
      <c r="A5" s="97">
        <v>2019</v>
      </c>
      <c r="B5" s="249"/>
      <c r="C5" s="96" t="s">
        <v>144</v>
      </c>
      <c r="D5" s="95" t="s">
        <v>226</v>
      </c>
      <c r="E5" s="95" t="s">
        <v>188</v>
      </c>
      <c r="F5" s="95" t="s">
        <v>14</v>
      </c>
      <c r="G5" s="95">
        <f t="shared" si="0"/>
        <v>1</v>
      </c>
      <c r="H5" s="95" t="s">
        <v>955</v>
      </c>
      <c r="I5" s="95">
        <f t="shared" si="3"/>
        <v>1</v>
      </c>
      <c r="J5" s="93" t="s">
        <v>16</v>
      </c>
      <c r="K5" s="93">
        <f t="shared" si="4"/>
        <v>1</v>
      </c>
      <c r="L5" s="93" t="s">
        <v>16</v>
      </c>
      <c r="M5" s="93">
        <f t="shared" si="1"/>
        <v>1</v>
      </c>
      <c r="N5" s="93" t="s">
        <v>16</v>
      </c>
      <c r="O5" s="95">
        <f t="shared" si="2"/>
        <v>1</v>
      </c>
      <c r="P5" s="95"/>
      <c r="Q5" s="95"/>
    </row>
    <row r="6" spans="1:40" ht="42">
      <c r="A6" s="97">
        <v>2019</v>
      </c>
      <c r="B6" s="249"/>
      <c r="C6" s="96" t="s">
        <v>144</v>
      </c>
      <c r="D6" s="95" t="s">
        <v>227</v>
      </c>
      <c r="E6" s="95" t="s">
        <v>188</v>
      </c>
      <c r="F6" s="95" t="s">
        <v>14</v>
      </c>
      <c r="G6" s="95">
        <f t="shared" si="0"/>
        <v>1</v>
      </c>
      <c r="H6" s="95" t="s">
        <v>955</v>
      </c>
      <c r="I6" s="95">
        <f t="shared" si="3"/>
        <v>1</v>
      </c>
      <c r="J6" s="93" t="s">
        <v>16</v>
      </c>
      <c r="K6" s="93">
        <f t="shared" si="4"/>
        <v>1</v>
      </c>
      <c r="L6" s="93" t="s">
        <v>16</v>
      </c>
      <c r="M6" s="93">
        <f t="shared" si="1"/>
        <v>1</v>
      </c>
      <c r="N6" s="93" t="s">
        <v>15</v>
      </c>
      <c r="O6" s="95">
        <f t="shared" si="2"/>
        <v>0</v>
      </c>
      <c r="P6" s="95"/>
      <c r="Q6" s="95"/>
      <c r="X6" s="6"/>
    </row>
    <row r="7" spans="1:40" ht="70">
      <c r="A7" s="97">
        <v>2019</v>
      </c>
      <c r="B7" s="249"/>
      <c r="C7" s="96" t="s">
        <v>144</v>
      </c>
      <c r="D7" s="95" t="s">
        <v>228</v>
      </c>
      <c r="E7" s="95" t="s">
        <v>188</v>
      </c>
      <c r="F7" s="95" t="s">
        <v>14</v>
      </c>
      <c r="G7" s="95">
        <f t="shared" si="0"/>
        <v>1</v>
      </c>
      <c r="H7" s="95" t="s">
        <v>955</v>
      </c>
      <c r="I7" s="95">
        <f t="shared" si="3"/>
        <v>1</v>
      </c>
      <c r="J7" s="93" t="s">
        <v>16</v>
      </c>
      <c r="K7" s="93">
        <f t="shared" si="4"/>
        <v>1</v>
      </c>
      <c r="L7" s="93" t="s">
        <v>16</v>
      </c>
      <c r="M7" s="93">
        <f t="shared" si="1"/>
        <v>1</v>
      </c>
      <c r="N7" s="93" t="s">
        <v>16</v>
      </c>
      <c r="O7" s="95">
        <f t="shared" si="2"/>
        <v>1</v>
      </c>
      <c r="P7" s="95"/>
      <c r="Q7" s="95"/>
      <c r="X7" s="6"/>
    </row>
    <row r="8" spans="1:40" ht="42">
      <c r="A8" s="97">
        <v>2019</v>
      </c>
      <c r="B8" s="249"/>
      <c r="C8" s="96" t="s">
        <v>144</v>
      </c>
      <c r="D8" s="95" t="s">
        <v>229</v>
      </c>
      <c r="E8" s="95" t="s">
        <v>192</v>
      </c>
      <c r="F8" s="95" t="s">
        <v>14</v>
      </c>
      <c r="G8" s="95">
        <f t="shared" si="0"/>
        <v>1</v>
      </c>
      <c r="H8" s="95" t="s">
        <v>955</v>
      </c>
      <c r="I8" s="95">
        <f t="shared" si="3"/>
        <v>1</v>
      </c>
      <c r="J8" s="93" t="s">
        <v>16</v>
      </c>
      <c r="K8" s="93">
        <f t="shared" si="4"/>
        <v>1</v>
      </c>
      <c r="L8" s="93" t="s">
        <v>15</v>
      </c>
      <c r="M8" s="93">
        <f t="shared" si="1"/>
        <v>0</v>
      </c>
      <c r="N8" s="93" t="s">
        <v>16</v>
      </c>
      <c r="O8" s="95">
        <f t="shared" si="2"/>
        <v>1</v>
      </c>
      <c r="P8" s="95" t="s">
        <v>16</v>
      </c>
      <c r="Q8" s="95"/>
      <c r="X8" s="6"/>
    </row>
    <row r="9" spans="1:40" ht="28">
      <c r="A9" s="97">
        <v>2019</v>
      </c>
      <c r="B9" s="249"/>
      <c r="C9" s="96" t="s">
        <v>27</v>
      </c>
      <c r="D9" s="95" t="s">
        <v>230</v>
      </c>
      <c r="E9" s="95" t="s">
        <v>192</v>
      </c>
      <c r="F9" s="95" t="s">
        <v>14</v>
      </c>
      <c r="G9" s="95">
        <f t="shared" si="0"/>
        <v>1</v>
      </c>
      <c r="H9" s="95" t="s">
        <v>955</v>
      </c>
      <c r="I9" s="95">
        <f t="shared" si="3"/>
        <v>1</v>
      </c>
      <c r="J9" s="93" t="s">
        <v>15</v>
      </c>
      <c r="K9" s="93">
        <f t="shared" si="4"/>
        <v>0</v>
      </c>
      <c r="L9" s="93" t="s">
        <v>15</v>
      </c>
      <c r="M9" s="93">
        <f t="shared" si="1"/>
        <v>0</v>
      </c>
      <c r="N9" s="93" t="s">
        <v>15</v>
      </c>
      <c r="O9" s="95">
        <f t="shared" si="2"/>
        <v>0</v>
      </c>
      <c r="P9" s="95" t="s">
        <v>16</v>
      </c>
      <c r="Q9" s="95"/>
      <c r="X9" s="6"/>
    </row>
    <row r="10" spans="1:40" ht="28">
      <c r="A10" s="97">
        <v>2019</v>
      </c>
      <c r="B10" s="249"/>
      <c r="C10" s="96" t="s">
        <v>234</v>
      </c>
      <c r="D10" s="95" t="s">
        <v>237</v>
      </c>
      <c r="E10" s="95" t="s">
        <v>192</v>
      </c>
      <c r="F10" s="95" t="s">
        <v>14</v>
      </c>
      <c r="G10" s="95">
        <f t="shared" si="0"/>
        <v>1</v>
      </c>
      <c r="H10" s="95" t="s">
        <v>955</v>
      </c>
      <c r="I10" s="95">
        <f t="shared" si="3"/>
        <v>1</v>
      </c>
      <c r="J10" s="93" t="s">
        <v>36</v>
      </c>
      <c r="K10" s="93">
        <f t="shared" si="4"/>
        <v>0</v>
      </c>
      <c r="L10" s="93" t="s">
        <v>36</v>
      </c>
      <c r="M10" s="93">
        <f t="shared" si="1"/>
        <v>0</v>
      </c>
      <c r="N10" s="93" t="s">
        <v>15</v>
      </c>
      <c r="O10" s="95">
        <f t="shared" si="2"/>
        <v>0</v>
      </c>
      <c r="P10" s="95"/>
      <c r="Q10" s="95"/>
    </row>
    <row r="11" spans="1:40" ht="84">
      <c r="A11" s="97">
        <v>2019</v>
      </c>
      <c r="B11" s="249"/>
      <c r="C11" s="96" t="s">
        <v>27</v>
      </c>
      <c r="D11" s="95" t="s">
        <v>243</v>
      </c>
      <c r="E11" s="95" t="s">
        <v>192</v>
      </c>
      <c r="F11" s="95" t="s">
        <v>14</v>
      </c>
      <c r="G11" s="95">
        <f t="shared" si="0"/>
        <v>1</v>
      </c>
      <c r="H11" s="95" t="s">
        <v>955</v>
      </c>
      <c r="I11" s="95">
        <f t="shared" si="3"/>
        <v>1</v>
      </c>
      <c r="J11" s="93" t="s">
        <v>15</v>
      </c>
      <c r="K11" s="93">
        <f t="shared" si="4"/>
        <v>0</v>
      </c>
      <c r="L11" s="93" t="s">
        <v>16</v>
      </c>
      <c r="M11" s="93">
        <f t="shared" si="1"/>
        <v>1</v>
      </c>
      <c r="N11" s="93" t="s">
        <v>16</v>
      </c>
      <c r="O11" s="95">
        <f t="shared" si="2"/>
        <v>1</v>
      </c>
      <c r="P11" s="95" t="s">
        <v>16</v>
      </c>
      <c r="Q11" s="95"/>
    </row>
    <row r="12" spans="1:40" ht="185.5" customHeight="1">
      <c r="A12" s="97">
        <v>2019</v>
      </c>
      <c r="B12" s="249"/>
      <c r="C12" s="96" t="s">
        <v>27</v>
      </c>
      <c r="D12" s="95" t="s">
        <v>244</v>
      </c>
      <c r="E12" s="95" t="s">
        <v>192</v>
      </c>
      <c r="F12" s="95" t="s">
        <v>14</v>
      </c>
      <c r="G12" s="95">
        <f t="shared" si="0"/>
        <v>1</v>
      </c>
      <c r="H12" s="95" t="s">
        <v>955</v>
      </c>
      <c r="I12" s="95">
        <f t="shared" si="3"/>
        <v>1</v>
      </c>
      <c r="J12" s="93" t="s">
        <v>16</v>
      </c>
      <c r="K12" s="93">
        <f t="shared" si="4"/>
        <v>1</v>
      </c>
      <c r="L12" s="93" t="s">
        <v>15</v>
      </c>
      <c r="M12" s="93">
        <f t="shared" si="1"/>
        <v>0</v>
      </c>
      <c r="N12" s="93" t="s">
        <v>15</v>
      </c>
      <c r="O12" s="95">
        <f t="shared" si="2"/>
        <v>0</v>
      </c>
      <c r="P12" s="95" t="s">
        <v>16</v>
      </c>
      <c r="Q12" s="95"/>
    </row>
    <row r="13" spans="1:40" ht="98.5" customHeight="1">
      <c r="A13" s="97">
        <v>2019</v>
      </c>
      <c r="B13" s="249"/>
      <c r="C13" s="96" t="s">
        <v>27</v>
      </c>
      <c r="D13" s="95" t="s">
        <v>245</v>
      </c>
      <c r="E13" s="95" t="s">
        <v>192</v>
      </c>
      <c r="F13" s="95" t="s">
        <v>14</v>
      </c>
      <c r="G13" s="95">
        <f t="shared" si="0"/>
        <v>1</v>
      </c>
      <c r="H13" s="95" t="s">
        <v>955</v>
      </c>
      <c r="I13" s="95">
        <f t="shared" si="3"/>
        <v>1</v>
      </c>
      <c r="J13" s="93" t="s">
        <v>15</v>
      </c>
      <c r="K13" s="93">
        <f t="shared" si="4"/>
        <v>0</v>
      </c>
      <c r="L13" s="93" t="s">
        <v>15</v>
      </c>
      <c r="M13" s="93">
        <f t="shared" si="1"/>
        <v>0</v>
      </c>
      <c r="N13" s="93" t="s">
        <v>15</v>
      </c>
      <c r="O13" s="95">
        <f t="shared" si="2"/>
        <v>0</v>
      </c>
      <c r="P13" s="95" t="s">
        <v>16</v>
      </c>
      <c r="Q13" s="95"/>
    </row>
    <row r="14" spans="1:40" ht="206" customHeight="1">
      <c r="A14" s="97">
        <v>2018</v>
      </c>
      <c r="B14" s="249"/>
      <c r="C14" s="96" t="s">
        <v>144</v>
      </c>
      <c r="D14" s="95" t="s">
        <v>880</v>
      </c>
      <c r="E14" s="95" t="s">
        <v>291</v>
      </c>
      <c r="F14" s="95" t="s">
        <v>14</v>
      </c>
      <c r="G14" s="95">
        <f t="shared" si="0"/>
        <v>1</v>
      </c>
      <c r="H14" s="95" t="s">
        <v>955</v>
      </c>
      <c r="I14" s="95">
        <f t="shared" si="3"/>
        <v>1</v>
      </c>
      <c r="J14" s="93" t="s">
        <v>16</v>
      </c>
      <c r="K14" s="93">
        <f t="shared" si="4"/>
        <v>1</v>
      </c>
      <c r="L14" s="93" t="s">
        <v>16</v>
      </c>
      <c r="M14" s="93">
        <f t="shared" si="1"/>
        <v>1</v>
      </c>
      <c r="N14" s="93" t="s">
        <v>16</v>
      </c>
      <c r="O14" s="95">
        <f t="shared" si="2"/>
        <v>1</v>
      </c>
      <c r="P14" s="95"/>
      <c r="Q14" s="95"/>
    </row>
    <row r="15" spans="1:40" ht="206" customHeight="1">
      <c r="A15" s="97">
        <v>2018</v>
      </c>
      <c r="B15" s="249"/>
      <c r="C15" s="96" t="s">
        <v>144</v>
      </c>
      <c r="D15" s="95" t="s">
        <v>881</v>
      </c>
      <c r="E15" s="95" t="s">
        <v>291</v>
      </c>
      <c r="F15" s="95" t="s">
        <v>14</v>
      </c>
      <c r="G15" s="95">
        <f t="shared" si="0"/>
        <v>1</v>
      </c>
      <c r="H15" s="95" t="s">
        <v>955</v>
      </c>
      <c r="I15" s="95">
        <f t="shared" si="3"/>
        <v>1</v>
      </c>
      <c r="J15" s="93" t="s">
        <v>15</v>
      </c>
      <c r="K15" s="93">
        <f t="shared" si="4"/>
        <v>0</v>
      </c>
      <c r="L15" s="93" t="s">
        <v>15</v>
      </c>
      <c r="M15" s="93">
        <f t="shared" si="1"/>
        <v>0</v>
      </c>
      <c r="N15" s="93" t="s">
        <v>16</v>
      </c>
      <c r="O15" s="95">
        <f t="shared" si="2"/>
        <v>1</v>
      </c>
      <c r="P15" s="95"/>
      <c r="Q15" s="95" t="s">
        <v>882</v>
      </c>
    </row>
    <row r="16" spans="1:40" ht="206" customHeight="1">
      <c r="A16" s="97">
        <v>2018</v>
      </c>
      <c r="B16" s="249"/>
      <c r="C16" s="96" t="s">
        <v>144</v>
      </c>
      <c r="D16" s="95" t="s">
        <v>883</v>
      </c>
      <c r="E16" s="95" t="s">
        <v>291</v>
      </c>
      <c r="F16" s="95" t="s">
        <v>14</v>
      </c>
      <c r="G16" s="95"/>
      <c r="H16" s="95" t="s">
        <v>955</v>
      </c>
      <c r="I16" s="95">
        <f t="shared" si="3"/>
        <v>1</v>
      </c>
      <c r="J16" s="93" t="s">
        <v>16</v>
      </c>
      <c r="K16" s="93">
        <f t="shared" si="4"/>
        <v>1</v>
      </c>
      <c r="L16" s="93" t="s">
        <v>16</v>
      </c>
      <c r="M16" s="93">
        <f t="shared" si="1"/>
        <v>1</v>
      </c>
      <c r="N16" s="93" t="s">
        <v>16</v>
      </c>
      <c r="O16" s="95">
        <f t="shared" si="2"/>
        <v>1</v>
      </c>
      <c r="P16" s="95"/>
      <c r="Q16" s="95"/>
    </row>
    <row r="17" spans="1:17" ht="206" customHeight="1">
      <c r="A17" s="97">
        <v>2018</v>
      </c>
      <c r="B17" s="249"/>
      <c r="C17" s="96" t="s">
        <v>144</v>
      </c>
      <c r="D17" s="95" t="s">
        <v>885</v>
      </c>
      <c r="E17" s="95" t="s">
        <v>291</v>
      </c>
      <c r="F17" s="95" t="s">
        <v>14</v>
      </c>
      <c r="G17" s="95"/>
      <c r="H17" s="95" t="s">
        <v>955</v>
      </c>
      <c r="I17" s="95">
        <f t="shared" si="3"/>
        <v>1</v>
      </c>
      <c r="J17" s="93" t="s">
        <v>16</v>
      </c>
      <c r="K17" s="93"/>
      <c r="L17" s="93" t="s">
        <v>16</v>
      </c>
      <c r="M17" s="93"/>
      <c r="N17" s="93" t="s">
        <v>16</v>
      </c>
      <c r="O17" s="95"/>
      <c r="P17" s="95"/>
      <c r="Q17" s="95" t="s">
        <v>886</v>
      </c>
    </row>
    <row r="18" spans="1:17" ht="206" customHeight="1">
      <c r="A18" s="97">
        <v>2018</v>
      </c>
      <c r="B18" s="249"/>
      <c r="C18" s="96" t="s">
        <v>144</v>
      </c>
      <c r="D18" s="95" t="s">
        <v>884</v>
      </c>
      <c r="E18" s="95" t="s">
        <v>291</v>
      </c>
      <c r="F18" s="95" t="s">
        <v>14</v>
      </c>
      <c r="G18" s="95">
        <f t="shared" si="0"/>
        <v>1</v>
      </c>
      <c r="H18" s="95" t="s">
        <v>955</v>
      </c>
      <c r="I18" s="95">
        <f t="shared" si="3"/>
        <v>1</v>
      </c>
      <c r="J18" s="93" t="s">
        <v>16</v>
      </c>
      <c r="K18" s="93">
        <f t="shared" ref="K18:K24" si="5">IF(J18="Yes",1,0)</f>
        <v>1</v>
      </c>
      <c r="L18" s="93" t="s">
        <v>16</v>
      </c>
      <c r="M18" s="93">
        <f t="shared" si="1"/>
        <v>1</v>
      </c>
      <c r="N18" s="93" t="s">
        <v>16</v>
      </c>
      <c r="O18" s="95">
        <f t="shared" si="2"/>
        <v>1</v>
      </c>
      <c r="P18" s="95"/>
      <c r="Q18" s="95"/>
    </row>
    <row r="19" spans="1:17" ht="37.5">
      <c r="A19" s="97">
        <v>2019</v>
      </c>
      <c r="B19" s="249"/>
      <c r="C19" s="96" t="s">
        <v>572</v>
      </c>
      <c r="D19" s="97" t="s">
        <v>573</v>
      </c>
      <c r="E19" s="97" t="s">
        <v>563</v>
      </c>
      <c r="F19" s="97" t="s">
        <v>14</v>
      </c>
      <c r="G19" s="95">
        <f t="shared" si="0"/>
        <v>1</v>
      </c>
      <c r="H19" s="95" t="s">
        <v>955</v>
      </c>
      <c r="I19" s="95">
        <f t="shared" si="3"/>
        <v>1</v>
      </c>
      <c r="J19" s="93" t="s">
        <v>16</v>
      </c>
      <c r="K19" s="93">
        <f t="shared" si="5"/>
        <v>1</v>
      </c>
      <c r="L19" s="93" t="s">
        <v>16</v>
      </c>
      <c r="M19" s="93">
        <f t="shared" si="1"/>
        <v>1</v>
      </c>
      <c r="N19" s="93" t="s">
        <v>15</v>
      </c>
      <c r="O19" s="95">
        <f t="shared" si="2"/>
        <v>0</v>
      </c>
      <c r="P19" s="97"/>
      <c r="Q19" s="98" t="s">
        <v>564</v>
      </c>
    </row>
    <row r="20" spans="1:17" ht="42">
      <c r="A20" s="97">
        <v>2019</v>
      </c>
      <c r="B20" s="249"/>
      <c r="C20" s="106" t="s">
        <v>234</v>
      </c>
      <c r="D20" s="95" t="s">
        <v>355</v>
      </c>
      <c r="E20" s="95" t="s">
        <v>354</v>
      </c>
      <c r="F20" s="95" t="s">
        <v>354</v>
      </c>
      <c r="G20" s="95">
        <f t="shared" si="0"/>
        <v>0</v>
      </c>
      <c r="H20" s="95" t="s">
        <v>955</v>
      </c>
      <c r="I20" s="95">
        <f t="shared" si="3"/>
        <v>1</v>
      </c>
      <c r="J20" s="93" t="s">
        <v>16</v>
      </c>
      <c r="K20" s="93">
        <f t="shared" si="5"/>
        <v>1</v>
      </c>
      <c r="L20" s="93" t="s">
        <v>16</v>
      </c>
      <c r="M20" s="93">
        <f t="shared" si="1"/>
        <v>1</v>
      </c>
      <c r="N20" s="93" t="s">
        <v>16</v>
      </c>
      <c r="O20" s="95">
        <f t="shared" si="2"/>
        <v>1</v>
      </c>
      <c r="P20" s="102"/>
      <c r="Q20" s="95"/>
    </row>
    <row r="21" spans="1:17" ht="28">
      <c r="A21" s="97">
        <v>2016</v>
      </c>
      <c r="B21" s="249"/>
      <c r="C21" s="106" t="s">
        <v>572</v>
      </c>
      <c r="D21" s="95" t="s">
        <v>360</v>
      </c>
      <c r="E21" s="95" t="s">
        <v>361</v>
      </c>
      <c r="F21" s="95" t="s">
        <v>361</v>
      </c>
      <c r="G21" s="95">
        <f t="shared" si="0"/>
        <v>0</v>
      </c>
      <c r="H21" s="95" t="s">
        <v>955</v>
      </c>
      <c r="I21" s="95">
        <f t="shared" si="3"/>
        <v>1</v>
      </c>
      <c r="J21" s="93" t="s">
        <v>16</v>
      </c>
      <c r="K21" s="93">
        <f t="shared" si="5"/>
        <v>1</v>
      </c>
      <c r="L21" s="93" t="s">
        <v>16</v>
      </c>
      <c r="M21" s="93">
        <f t="shared" si="1"/>
        <v>1</v>
      </c>
      <c r="N21" s="93" t="s">
        <v>15</v>
      </c>
      <c r="O21" s="95">
        <f t="shared" si="2"/>
        <v>0</v>
      </c>
      <c r="P21" s="102"/>
      <c r="Q21" s="95"/>
    </row>
    <row r="22" spans="1:17" ht="28">
      <c r="A22" s="97">
        <v>2018</v>
      </c>
      <c r="B22" s="249"/>
      <c r="C22" s="106" t="s">
        <v>572</v>
      </c>
      <c r="D22" s="95" t="s">
        <v>363</v>
      </c>
      <c r="E22" s="95" t="s">
        <v>291</v>
      </c>
      <c r="F22" s="95" t="s">
        <v>14</v>
      </c>
      <c r="G22" s="95">
        <f t="shared" si="0"/>
        <v>1</v>
      </c>
      <c r="H22" s="95" t="s">
        <v>955</v>
      </c>
      <c r="I22" s="95">
        <f t="shared" si="3"/>
        <v>1</v>
      </c>
      <c r="J22" s="93" t="s">
        <v>16</v>
      </c>
      <c r="K22" s="93">
        <f t="shared" si="5"/>
        <v>1</v>
      </c>
      <c r="L22" s="93" t="s">
        <v>16</v>
      </c>
      <c r="M22" s="93">
        <f t="shared" si="1"/>
        <v>1</v>
      </c>
      <c r="N22" s="93" t="s">
        <v>16</v>
      </c>
      <c r="O22" s="95">
        <f t="shared" si="2"/>
        <v>1</v>
      </c>
      <c r="P22" s="102"/>
      <c r="Q22" s="95"/>
    </row>
    <row r="23" spans="1:17" ht="42">
      <c r="A23" s="97">
        <v>2018</v>
      </c>
      <c r="B23" s="249"/>
      <c r="C23" s="106" t="s">
        <v>572</v>
      </c>
      <c r="D23" s="95" t="s">
        <v>364</v>
      </c>
      <c r="E23" s="95" t="s">
        <v>291</v>
      </c>
      <c r="F23" s="95" t="s">
        <v>14</v>
      </c>
      <c r="G23" s="95">
        <f t="shared" si="0"/>
        <v>1</v>
      </c>
      <c r="H23" s="95" t="s">
        <v>955</v>
      </c>
      <c r="I23" s="95">
        <f t="shared" si="3"/>
        <v>1</v>
      </c>
      <c r="J23" s="93" t="s">
        <v>16</v>
      </c>
      <c r="K23" s="93">
        <f t="shared" si="5"/>
        <v>1</v>
      </c>
      <c r="L23" s="93" t="s">
        <v>16</v>
      </c>
      <c r="M23" s="93">
        <f t="shared" si="1"/>
        <v>1</v>
      </c>
      <c r="N23" s="93" t="s">
        <v>16</v>
      </c>
      <c r="O23" s="95">
        <f t="shared" si="2"/>
        <v>1</v>
      </c>
      <c r="P23" s="102"/>
      <c r="Q23" s="95"/>
    </row>
    <row r="24" spans="1:17" ht="28">
      <c r="A24" s="97">
        <v>2018</v>
      </c>
      <c r="B24" s="249"/>
      <c r="C24" s="106" t="s">
        <v>572</v>
      </c>
      <c r="D24" s="95" t="s">
        <v>365</v>
      </c>
      <c r="E24" s="95" t="s">
        <v>291</v>
      </c>
      <c r="F24" s="95" t="s">
        <v>14</v>
      </c>
      <c r="G24" s="95">
        <f t="shared" si="0"/>
        <v>1</v>
      </c>
      <c r="H24" s="95" t="s">
        <v>955</v>
      </c>
      <c r="I24" s="95">
        <f t="shared" si="3"/>
        <v>1</v>
      </c>
      <c r="J24" s="93" t="s">
        <v>16</v>
      </c>
      <c r="K24" s="93">
        <f t="shared" si="5"/>
        <v>1</v>
      </c>
      <c r="L24" s="93" t="s">
        <v>16</v>
      </c>
      <c r="M24" s="93">
        <f t="shared" si="1"/>
        <v>1</v>
      </c>
      <c r="N24" s="93" t="s">
        <v>16</v>
      </c>
      <c r="O24" s="95">
        <f t="shared" si="2"/>
        <v>1</v>
      </c>
      <c r="P24" s="102"/>
      <c r="Q24" s="95"/>
    </row>
    <row r="25" spans="1:17" ht="70">
      <c r="A25" s="97">
        <v>2017</v>
      </c>
      <c r="B25" s="249"/>
      <c r="C25" s="106" t="s">
        <v>567</v>
      </c>
      <c r="D25" s="95" t="s">
        <v>377</v>
      </c>
      <c r="E25" s="95" t="s">
        <v>369</v>
      </c>
      <c r="F25" s="95" t="s">
        <v>369</v>
      </c>
      <c r="G25" s="95">
        <f t="shared" ref="G25:G31" si="6">IF(F25="UNICEF",1,0)</f>
        <v>0</v>
      </c>
      <c r="H25" s="95" t="s">
        <v>964</v>
      </c>
      <c r="I25" s="95">
        <f t="shared" si="3"/>
        <v>0</v>
      </c>
      <c r="J25" s="93" t="s">
        <v>36</v>
      </c>
      <c r="K25" s="93">
        <f t="shared" ref="K25:K31" si="7">IF(J25="Yes",1,0)</f>
        <v>0</v>
      </c>
      <c r="L25" s="93" t="s">
        <v>36</v>
      </c>
      <c r="M25" s="93">
        <f t="shared" ref="M25:M31" si="8">IF(L25="Yes",1,0)</f>
        <v>0</v>
      </c>
      <c r="N25" s="93" t="s">
        <v>15</v>
      </c>
      <c r="O25" s="95">
        <f t="shared" ref="O25:O31" si="9">IF(N25="Yes",1,0)</f>
        <v>0</v>
      </c>
      <c r="P25" s="102"/>
      <c r="Q25" s="95"/>
    </row>
    <row r="26" spans="1:17" ht="70">
      <c r="A26" s="97">
        <v>2017</v>
      </c>
      <c r="B26" s="249"/>
      <c r="C26" s="106" t="s">
        <v>567</v>
      </c>
      <c r="D26" s="95" t="s">
        <v>378</v>
      </c>
      <c r="E26" s="95" t="s">
        <v>369</v>
      </c>
      <c r="F26" s="95" t="s">
        <v>369</v>
      </c>
      <c r="G26" s="95">
        <f t="shared" si="6"/>
        <v>0</v>
      </c>
      <c r="H26" s="95" t="s">
        <v>955</v>
      </c>
      <c r="I26" s="95">
        <f t="shared" si="3"/>
        <v>1</v>
      </c>
      <c r="J26" s="93" t="s">
        <v>15</v>
      </c>
      <c r="K26" s="93">
        <f t="shared" si="7"/>
        <v>0</v>
      </c>
      <c r="L26" s="93" t="s">
        <v>15</v>
      </c>
      <c r="M26" s="93">
        <f t="shared" si="8"/>
        <v>0</v>
      </c>
      <c r="N26" s="93" t="s">
        <v>15</v>
      </c>
      <c r="O26" s="95">
        <f t="shared" si="9"/>
        <v>0</v>
      </c>
      <c r="P26" s="102"/>
      <c r="Q26" s="95"/>
    </row>
    <row r="27" spans="1:17" ht="28">
      <c r="A27" s="97">
        <v>2019</v>
      </c>
      <c r="B27" s="249"/>
      <c r="C27" s="106" t="s">
        <v>567</v>
      </c>
      <c r="D27" s="95" t="s">
        <v>379</v>
      </c>
      <c r="E27" s="95" t="s">
        <v>380</v>
      </c>
      <c r="F27" s="95" t="s">
        <v>14</v>
      </c>
      <c r="G27" s="95">
        <f t="shared" si="6"/>
        <v>1</v>
      </c>
      <c r="H27" s="95" t="s">
        <v>955</v>
      </c>
      <c r="I27" s="95">
        <f t="shared" si="3"/>
        <v>1</v>
      </c>
      <c r="J27" s="93" t="s">
        <v>16</v>
      </c>
      <c r="K27" s="93">
        <f t="shared" si="7"/>
        <v>1</v>
      </c>
      <c r="L27" s="93" t="s">
        <v>15</v>
      </c>
      <c r="M27" s="93">
        <f t="shared" si="8"/>
        <v>0</v>
      </c>
      <c r="N27" s="93" t="s">
        <v>16</v>
      </c>
      <c r="O27" s="95">
        <f t="shared" si="9"/>
        <v>1</v>
      </c>
      <c r="P27" s="102"/>
      <c r="Q27" s="95"/>
    </row>
    <row r="28" spans="1:17" ht="42">
      <c r="A28" s="97">
        <v>2016</v>
      </c>
      <c r="B28" s="249"/>
      <c r="C28" s="106" t="s">
        <v>572</v>
      </c>
      <c r="D28" s="95" t="s">
        <v>383</v>
      </c>
      <c r="E28" s="95" t="s">
        <v>354</v>
      </c>
      <c r="F28" s="95" t="s">
        <v>354</v>
      </c>
      <c r="G28" s="95">
        <f t="shared" si="6"/>
        <v>0</v>
      </c>
      <c r="H28" s="95" t="s">
        <v>955</v>
      </c>
      <c r="I28" s="95">
        <f t="shared" si="3"/>
        <v>1</v>
      </c>
      <c r="J28" s="93" t="s">
        <v>15</v>
      </c>
      <c r="K28" s="93">
        <f t="shared" si="7"/>
        <v>0</v>
      </c>
      <c r="L28" s="93" t="s">
        <v>15</v>
      </c>
      <c r="M28" s="93">
        <f t="shared" si="8"/>
        <v>0</v>
      </c>
      <c r="N28" s="93" t="s">
        <v>15</v>
      </c>
      <c r="O28" s="95">
        <f t="shared" si="9"/>
        <v>0</v>
      </c>
      <c r="P28" s="102"/>
      <c r="Q28" s="95"/>
    </row>
    <row r="29" spans="1:17" ht="70">
      <c r="A29" s="97">
        <v>2013</v>
      </c>
      <c r="B29" s="249"/>
      <c r="C29" s="106" t="s">
        <v>572</v>
      </c>
      <c r="D29" s="95" t="s">
        <v>385</v>
      </c>
      <c r="E29" s="95" t="s">
        <v>386</v>
      </c>
      <c r="F29" s="95" t="s">
        <v>386</v>
      </c>
      <c r="G29" s="95">
        <f t="shared" si="6"/>
        <v>0</v>
      </c>
      <c r="H29" s="95" t="s">
        <v>955</v>
      </c>
      <c r="I29" s="95">
        <f t="shared" si="3"/>
        <v>1</v>
      </c>
      <c r="J29" s="93" t="s">
        <v>15</v>
      </c>
      <c r="K29" s="93">
        <f t="shared" si="7"/>
        <v>0</v>
      </c>
      <c r="L29" s="93" t="s">
        <v>15</v>
      </c>
      <c r="M29" s="93">
        <f t="shared" si="8"/>
        <v>0</v>
      </c>
      <c r="N29" s="93" t="s">
        <v>15</v>
      </c>
      <c r="O29" s="95">
        <f t="shared" si="9"/>
        <v>0</v>
      </c>
      <c r="P29" s="102"/>
      <c r="Q29" s="95"/>
    </row>
    <row r="30" spans="1:17" ht="42">
      <c r="A30" s="97">
        <v>2018</v>
      </c>
      <c r="B30" s="249"/>
      <c r="C30" s="106" t="s">
        <v>567</v>
      </c>
      <c r="D30" s="95" t="s">
        <v>387</v>
      </c>
      <c r="E30" s="95" t="s">
        <v>367</v>
      </c>
      <c r="F30" s="95" t="s">
        <v>367</v>
      </c>
      <c r="G30" s="95">
        <f t="shared" si="6"/>
        <v>0</v>
      </c>
      <c r="H30" s="95" t="s">
        <v>955</v>
      </c>
      <c r="I30" s="95">
        <f t="shared" si="3"/>
        <v>1</v>
      </c>
      <c r="J30" s="93" t="s">
        <v>15</v>
      </c>
      <c r="K30" s="93">
        <f t="shared" si="7"/>
        <v>0</v>
      </c>
      <c r="L30" s="93" t="s">
        <v>15</v>
      </c>
      <c r="M30" s="93">
        <f t="shared" si="8"/>
        <v>0</v>
      </c>
      <c r="N30" s="93" t="s">
        <v>15</v>
      </c>
      <c r="O30" s="95">
        <f t="shared" si="9"/>
        <v>0</v>
      </c>
      <c r="P30" s="102"/>
      <c r="Q30" s="95"/>
    </row>
    <row r="31" spans="1:17" ht="56">
      <c r="A31" s="97">
        <v>2017</v>
      </c>
      <c r="B31" s="249"/>
      <c r="C31" s="106" t="s">
        <v>572</v>
      </c>
      <c r="D31" s="95" t="s">
        <v>388</v>
      </c>
      <c r="E31" s="95" t="s">
        <v>327</v>
      </c>
      <c r="F31" s="95" t="s">
        <v>14</v>
      </c>
      <c r="G31" s="95">
        <f t="shared" si="6"/>
        <v>1</v>
      </c>
      <c r="H31" s="95" t="s">
        <v>955</v>
      </c>
      <c r="I31" s="95">
        <f t="shared" si="3"/>
        <v>1</v>
      </c>
      <c r="J31" s="93" t="s">
        <v>16</v>
      </c>
      <c r="K31" s="93">
        <f t="shared" si="7"/>
        <v>1</v>
      </c>
      <c r="L31" s="93" t="s">
        <v>16</v>
      </c>
      <c r="M31" s="93">
        <f t="shared" si="8"/>
        <v>1</v>
      </c>
      <c r="N31" s="93" t="s">
        <v>16</v>
      </c>
      <c r="O31" s="95">
        <f t="shared" si="9"/>
        <v>1</v>
      </c>
      <c r="P31" s="102"/>
      <c r="Q31" s="95" t="s">
        <v>389</v>
      </c>
    </row>
    <row r="32" spans="1:17" ht="70">
      <c r="A32" s="97">
        <v>2018</v>
      </c>
      <c r="B32" s="250" t="s">
        <v>130</v>
      </c>
      <c r="C32" s="96" t="s">
        <v>130</v>
      </c>
      <c r="D32" s="95" t="s">
        <v>131</v>
      </c>
      <c r="E32" s="95" t="s">
        <v>95</v>
      </c>
      <c r="F32" s="95" t="s">
        <v>14</v>
      </c>
      <c r="G32" s="95">
        <f t="shared" ref="G32:G35" si="10">IF(F32="UNICEF",1,0)</f>
        <v>1</v>
      </c>
      <c r="H32" s="95" t="s">
        <v>955</v>
      </c>
      <c r="I32" s="95">
        <f t="shared" si="3"/>
        <v>1</v>
      </c>
      <c r="J32" s="93" t="s">
        <v>15</v>
      </c>
      <c r="K32" s="93">
        <f t="shared" ref="K32:K35" si="11">IF(J32="Yes",1,0)</f>
        <v>0</v>
      </c>
      <c r="L32" s="93" t="s">
        <v>15</v>
      </c>
      <c r="M32" s="93">
        <f t="shared" ref="M32:M35" si="12">IF(L32="Yes",1,0)</f>
        <v>0</v>
      </c>
      <c r="N32" s="93" t="s">
        <v>16</v>
      </c>
      <c r="O32" s="95">
        <f t="shared" ref="O32:O35" si="13">IF(N32="Yes",1,0)</f>
        <v>1</v>
      </c>
      <c r="P32" s="95"/>
      <c r="Q32" s="95"/>
    </row>
    <row r="33" spans="1:17" ht="42">
      <c r="A33" s="97">
        <v>2019</v>
      </c>
      <c r="B33" s="250"/>
      <c r="C33" s="96" t="s">
        <v>212</v>
      </c>
      <c r="D33" s="95" t="s">
        <v>213</v>
      </c>
      <c r="E33" s="95" t="s">
        <v>188</v>
      </c>
      <c r="F33" s="95" t="s">
        <v>14</v>
      </c>
      <c r="G33" s="95">
        <f t="shared" si="10"/>
        <v>1</v>
      </c>
      <c r="H33" s="95" t="s">
        <v>955</v>
      </c>
      <c r="I33" s="95">
        <f t="shared" si="3"/>
        <v>1</v>
      </c>
      <c r="J33" s="93" t="s">
        <v>16</v>
      </c>
      <c r="K33" s="93">
        <f t="shared" si="11"/>
        <v>1</v>
      </c>
      <c r="L33" s="93" t="s">
        <v>16</v>
      </c>
      <c r="M33" s="93">
        <f t="shared" si="12"/>
        <v>1</v>
      </c>
      <c r="N33" s="93" t="s">
        <v>16</v>
      </c>
      <c r="O33" s="95">
        <f t="shared" si="13"/>
        <v>1</v>
      </c>
      <c r="P33" s="95" t="s">
        <v>16</v>
      </c>
      <c r="Q33" s="95" t="s">
        <v>214</v>
      </c>
    </row>
    <row r="34" spans="1:17" ht="42">
      <c r="A34" s="97"/>
      <c r="B34" s="250"/>
      <c r="C34" s="96" t="s">
        <v>212</v>
      </c>
      <c r="D34" s="95" t="s">
        <v>215</v>
      </c>
      <c r="E34" s="95" t="s">
        <v>192</v>
      </c>
      <c r="F34" s="95" t="s">
        <v>14</v>
      </c>
      <c r="G34" s="95">
        <f t="shared" si="10"/>
        <v>1</v>
      </c>
      <c r="H34" s="95" t="s">
        <v>955</v>
      </c>
      <c r="I34" s="95">
        <f t="shared" si="3"/>
        <v>1</v>
      </c>
      <c r="J34" s="93" t="s">
        <v>36</v>
      </c>
      <c r="K34" s="93">
        <f t="shared" si="11"/>
        <v>0</v>
      </c>
      <c r="L34" s="93" t="s">
        <v>36</v>
      </c>
      <c r="M34" s="93">
        <f t="shared" si="12"/>
        <v>0</v>
      </c>
      <c r="N34" s="93" t="s">
        <v>16</v>
      </c>
      <c r="O34" s="95">
        <f t="shared" si="13"/>
        <v>1</v>
      </c>
      <c r="P34" s="95" t="s">
        <v>16</v>
      </c>
      <c r="Q34" s="95"/>
    </row>
    <row r="35" spans="1:17" ht="92" customHeight="1">
      <c r="A35" s="97">
        <v>2019</v>
      </c>
      <c r="B35" s="250"/>
      <c r="C35" s="96" t="s">
        <v>130</v>
      </c>
      <c r="D35" s="97" t="s">
        <v>559</v>
      </c>
      <c r="E35" s="97" t="s">
        <v>541</v>
      </c>
      <c r="F35" s="97" t="s">
        <v>14</v>
      </c>
      <c r="G35" s="95">
        <f t="shared" si="10"/>
        <v>1</v>
      </c>
      <c r="H35" s="95" t="s">
        <v>955</v>
      </c>
      <c r="I35" s="95">
        <f t="shared" si="3"/>
        <v>1</v>
      </c>
      <c r="J35" s="93" t="s">
        <v>15</v>
      </c>
      <c r="K35" s="93">
        <f t="shared" si="11"/>
        <v>0</v>
      </c>
      <c r="L35" s="93" t="s">
        <v>15</v>
      </c>
      <c r="M35" s="93">
        <f t="shared" si="12"/>
        <v>0</v>
      </c>
      <c r="N35" s="93" t="s">
        <v>15</v>
      </c>
      <c r="O35" s="95">
        <f t="shared" si="13"/>
        <v>0</v>
      </c>
      <c r="P35" s="97"/>
      <c r="Q35" s="98" t="s">
        <v>560</v>
      </c>
    </row>
    <row r="36" spans="1:17" ht="84">
      <c r="A36" s="97">
        <v>2018</v>
      </c>
      <c r="B36" s="250"/>
      <c r="C36" s="96" t="s">
        <v>130</v>
      </c>
      <c r="D36" s="95" t="s">
        <v>411</v>
      </c>
      <c r="E36" s="95" t="s">
        <v>412</v>
      </c>
      <c r="F36" s="95" t="s">
        <v>14</v>
      </c>
      <c r="G36" s="95">
        <f t="shared" ref="G36:G41" si="14">IF(F36="UNICEF",1,0)</f>
        <v>1</v>
      </c>
      <c r="H36" s="95" t="s">
        <v>955</v>
      </c>
      <c r="I36" s="95">
        <f t="shared" si="3"/>
        <v>1</v>
      </c>
      <c r="J36" s="93" t="s">
        <v>15</v>
      </c>
      <c r="K36" s="93">
        <f t="shared" ref="K36:K41" si="15">IF(J36="Yes",1,0)</f>
        <v>0</v>
      </c>
      <c r="L36" s="93" t="s">
        <v>16</v>
      </c>
      <c r="M36" s="93">
        <f t="shared" ref="M36:M41" si="16">IF(L36="Yes",1,0)</f>
        <v>1</v>
      </c>
      <c r="N36" s="93" t="s">
        <v>15</v>
      </c>
      <c r="O36" s="95">
        <f t="shared" ref="O36:O41" si="17">IF(N36="Yes",1,0)</f>
        <v>0</v>
      </c>
      <c r="P36" s="95"/>
      <c r="Q36" s="95" t="s">
        <v>413</v>
      </c>
    </row>
    <row r="37" spans="1:17">
      <c r="A37" s="97">
        <v>2015</v>
      </c>
      <c r="B37" s="250"/>
      <c r="C37" s="96" t="s">
        <v>212</v>
      </c>
      <c r="D37" s="95" t="s">
        <v>415</v>
      </c>
      <c r="E37" s="95" t="s">
        <v>416</v>
      </c>
      <c r="F37" s="95" t="s">
        <v>416</v>
      </c>
      <c r="G37" s="95">
        <f t="shared" si="14"/>
        <v>0</v>
      </c>
      <c r="H37" s="95" t="s">
        <v>955</v>
      </c>
      <c r="I37" s="95">
        <f t="shared" si="3"/>
        <v>1</v>
      </c>
      <c r="J37" s="93" t="s">
        <v>16</v>
      </c>
      <c r="K37" s="93">
        <f t="shared" si="15"/>
        <v>1</v>
      </c>
      <c r="L37" s="93" t="s">
        <v>16</v>
      </c>
      <c r="M37" s="93">
        <f t="shared" si="16"/>
        <v>1</v>
      </c>
      <c r="N37" s="93" t="s">
        <v>15</v>
      </c>
      <c r="O37" s="95">
        <f t="shared" si="17"/>
        <v>0</v>
      </c>
      <c r="P37" s="95"/>
      <c r="Q37" s="95" t="s">
        <v>417</v>
      </c>
    </row>
    <row r="38" spans="1:17" ht="56">
      <c r="A38" s="111" t="s">
        <v>420</v>
      </c>
      <c r="B38" s="250"/>
      <c r="C38" s="96" t="s">
        <v>212</v>
      </c>
      <c r="D38" s="95" t="s">
        <v>418</v>
      </c>
      <c r="E38" s="95" t="s">
        <v>419</v>
      </c>
      <c r="F38" s="95" t="s">
        <v>14</v>
      </c>
      <c r="G38" s="95">
        <f t="shared" si="14"/>
        <v>1</v>
      </c>
      <c r="H38" s="95" t="s">
        <v>955</v>
      </c>
      <c r="I38" s="95">
        <f t="shared" si="3"/>
        <v>1</v>
      </c>
      <c r="J38" s="93" t="s">
        <v>16</v>
      </c>
      <c r="K38" s="93">
        <f t="shared" si="15"/>
        <v>1</v>
      </c>
      <c r="L38" s="93" t="s">
        <v>16</v>
      </c>
      <c r="M38" s="93">
        <f t="shared" si="16"/>
        <v>1</v>
      </c>
      <c r="N38" s="93" t="s">
        <v>15</v>
      </c>
      <c r="O38" s="95">
        <f t="shared" si="17"/>
        <v>0</v>
      </c>
      <c r="P38" s="95"/>
      <c r="Q38" s="95"/>
    </row>
    <row r="39" spans="1:17" ht="28">
      <c r="A39" s="97">
        <v>2019</v>
      </c>
      <c r="B39" s="250"/>
      <c r="C39" s="96" t="s">
        <v>130</v>
      </c>
      <c r="D39" s="95" t="s">
        <v>423</v>
      </c>
      <c r="E39" s="95" t="s">
        <v>424</v>
      </c>
      <c r="F39" s="95" t="s">
        <v>14</v>
      </c>
      <c r="G39" s="95">
        <f t="shared" si="14"/>
        <v>1</v>
      </c>
      <c r="H39" s="95" t="s">
        <v>955</v>
      </c>
      <c r="I39" s="95">
        <f t="shared" si="3"/>
        <v>1</v>
      </c>
      <c r="J39" s="93" t="s">
        <v>36</v>
      </c>
      <c r="K39" s="93">
        <f t="shared" si="15"/>
        <v>0</v>
      </c>
      <c r="L39" s="93" t="s">
        <v>16</v>
      </c>
      <c r="M39" s="93">
        <f t="shared" si="16"/>
        <v>1</v>
      </c>
      <c r="N39" s="93" t="s">
        <v>15</v>
      </c>
      <c r="O39" s="95">
        <f t="shared" si="17"/>
        <v>0</v>
      </c>
      <c r="P39" s="95"/>
      <c r="Q39" s="95"/>
    </row>
    <row r="40" spans="1:17" ht="154">
      <c r="A40" s="97">
        <v>2018</v>
      </c>
      <c r="B40" s="250"/>
      <c r="C40" s="96" t="s">
        <v>212</v>
      </c>
      <c r="D40" s="95" t="s">
        <v>431</v>
      </c>
      <c r="E40" s="95" t="s">
        <v>432</v>
      </c>
      <c r="F40" s="95" t="s">
        <v>432</v>
      </c>
      <c r="G40" s="95">
        <f t="shared" si="14"/>
        <v>0</v>
      </c>
      <c r="H40" s="95" t="s">
        <v>955</v>
      </c>
      <c r="I40" s="95">
        <f t="shared" si="3"/>
        <v>1</v>
      </c>
      <c r="J40" s="93" t="s">
        <v>16</v>
      </c>
      <c r="K40" s="93">
        <f t="shared" si="15"/>
        <v>1</v>
      </c>
      <c r="L40" s="93" t="s">
        <v>16</v>
      </c>
      <c r="M40" s="93">
        <f t="shared" si="16"/>
        <v>1</v>
      </c>
      <c r="N40" s="93" t="s">
        <v>15</v>
      </c>
      <c r="O40" s="95">
        <f t="shared" si="17"/>
        <v>0</v>
      </c>
      <c r="P40" s="95"/>
      <c r="Q40" s="95"/>
    </row>
    <row r="41" spans="1:17" ht="42">
      <c r="A41" s="97">
        <v>2017</v>
      </c>
      <c r="B41" s="250"/>
      <c r="C41" s="96" t="s">
        <v>130</v>
      </c>
      <c r="D41" s="95" t="s">
        <v>433</v>
      </c>
      <c r="E41" s="95" t="s">
        <v>293</v>
      </c>
      <c r="F41" s="95" t="s">
        <v>293</v>
      </c>
      <c r="G41" s="95">
        <f t="shared" si="14"/>
        <v>0</v>
      </c>
      <c r="H41" s="95" t="s">
        <v>955</v>
      </c>
      <c r="I41" s="95">
        <f t="shared" si="3"/>
        <v>1</v>
      </c>
      <c r="J41" s="93" t="s">
        <v>16</v>
      </c>
      <c r="K41" s="93">
        <f t="shared" si="15"/>
        <v>1</v>
      </c>
      <c r="L41" s="93" t="s">
        <v>16</v>
      </c>
      <c r="M41" s="93">
        <f t="shared" si="16"/>
        <v>1</v>
      </c>
      <c r="N41" s="93" t="s">
        <v>15</v>
      </c>
      <c r="O41" s="95">
        <f t="shared" si="17"/>
        <v>0</v>
      </c>
      <c r="P41" s="95"/>
      <c r="Q41" s="95"/>
    </row>
    <row r="42" spans="1:17" ht="37.5">
      <c r="A42" s="97">
        <v>2018</v>
      </c>
      <c r="B42" s="247" t="s">
        <v>931</v>
      </c>
      <c r="C42" s="96" t="s">
        <v>289</v>
      </c>
      <c r="D42" s="97" t="s">
        <v>887</v>
      </c>
      <c r="E42" s="97" t="s">
        <v>291</v>
      </c>
      <c r="F42" s="97" t="s">
        <v>14</v>
      </c>
      <c r="G42" s="95">
        <f t="shared" ref="G42:G51" si="18">IF(F42="UNICEF",1,0)</f>
        <v>1</v>
      </c>
      <c r="H42" s="95" t="s">
        <v>955</v>
      </c>
      <c r="I42" s="95">
        <f t="shared" si="3"/>
        <v>1</v>
      </c>
      <c r="J42" s="93" t="s">
        <v>16</v>
      </c>
      <c r="K42" s="93">
        <f t="shared" ref="K42:K61" si="19">IF(J42="Yes",1,0)</f>
        <v>1</v>
      </c>
      <c r="L42" s="93" t="s">
        <v>16</v>
      </c>
      <c r="M42" s="93">
        <f t="shared" ref="M42:M61" si="20">IF(L42="Yes",1,0)</f>
        <v>1</v>
      </c>
      <c r="N42" s="93" t="s">
        <v>16</v>
      </c>
      <c r="O42" s="95">
        <f t="shared" ref="O42:O61" si="21">IF(N42="Yes",1,0)</f>
        <v>1</v>
      </c>
      <c r="P42" s="97"/>
      <c r="Q42" s="98"/>
    </row>
    <row r="43" spans="1:17" ht="37.5">
      <c r="A43" s="97">
        <v>2018</v>
      </c>
      <c r="B43" s="247"/>
      <c r="C43" s="96" t="s">
        <v>888</v>
      </c>
      <c r="D43" s="97" t="s">
        <v>963</v>
      </c>
      <c r="E43" s="97" t="s">
        <v>291</v>
      </c>
      <c r="F43" s="97" t="s">
        <v>14</v>
      </c>
      <c r="G43" s="95">
        <f t="shared" si="18"/>
        <v>1</v>
      </c>
      <c r="H43" s="95" t="s">
        <v>955</v>
      </c>
      <c r="I43" s="95">
        <f t="shared" si="3"/>
        <v>1</v>
      </c>
      <c r="J43" s="93" t="s">
        <v>16</v>
      </c>
      <c r="K43" s="93">
        <f t="shared" si="19"/>
        <v>1</v>
      </c>
      <c r="L43" s="93" t="s">
        <v>16</v>
      </c>
      <c r="M43" s="93">
        <f t="shared" si="20"/>
        <v>1</v>
      </c>
      <c r="N43" s="93" t="s">
        <v>16</v>
      </c>
      <c r="O43" s="95">
        <f t="shared" si="21"/>
        <v>1</v>
      </c>
      <c r="P43" s="97"/>
      <c r="Q43" s="98"/>
    </row>
    <row r="44" spans="1:17" ht="28">
      <c r="A44" s="97">
        <v>2018</v>
      </c>
      <c r="B44" s="247"/>
      <c r="C44" s="109" t="s">
        <v>289</v>
      </c>
      <c r="D44" s="95" t="s">
        <v>290</v>
      </c>
      <c r="E44" s="95" t="s">
        <v>291</v>
      </c>
      <c r="F44" s="97" t="s">
        <v>14</v>
      </c>
      <c r="G44" s="95">
        <f t="shared" si="18"/>
        <v>1</v>
      </c>
      <c r="H44" s="95" t="s">
        <v>964</v>
      </c>
      <c r="I44" s="95">
        <f t="shared" si="3"/>
        <v>0</v>
      </c>
      <c r="J44" s="93" t="s">
        <v>16</v>
      </c>
      <c r="K44" s="93">
        <f t="shared" si="19"/>
        <v>1</v>
      </c>
      <c r="L44" s="93" t="s">
        <v>16</v>
      </c>
      <c r="M44" s="93">
        <f t="shared" si="20"/>
        <v>1</v>
      </c>
      <c r="N44" s="93" t="s">
        <v>16</v>
      </c>
      <c r="O44" s="95">
        <f t="shared" si="21"/>
        <v>1</v>
      </c>
      <c r="P44" s="95"/>
      <c r="Q44" s="95"/>
    </row>
    <row r="45" spans="1:17" ht="126">
      <c r="A45" s="97">
        <v>2018</v>
      </c>
      <c r="B45" s="247"/>
      <c r="C45" s="109" t="s">
        <v>289</v>
      </c>
      <c r="D45" s="95" t="s">
        <v>298</v>
      </c>
      <c r="E45" s="95" t="s">
        <v>299</v>
      </c>
      <c r="F45" s="95" t="s">
        <v>14</v>
      </c>
      <c r="G45" s="95">
        <f t="shared" si="18"/>
        <v>1</v>
      </c>
      <c r="H45" s="95" t="s">
        <v>955</v>
      </c>
      <c r="I45" s="95">
        <f t="shared" si="3"/>
        <v>1</v>
      </c>
      <c r="J45" s="93" t="s">
        <v>16</v>
      </c>
      <c r="K45" s="93">
        <f t="shared" si="19"/>
        <v>1</v>
      </c>
      <c r="L45" s="93" t="s">
        <v>16</v>
      </c>
      <c r="M45" s="93">
        <f t="shared" si="20"/>
        <v>1</v>
      </c>
      <c r="N45" s="93" t="s">
        <v>15</v>
      </c>
      <c r="O45" s="95">
        <f t="shared" si="21"/>
        <v>0</v>
      </c>
      <c r="P45" s="95"/>
      <c r="Q45" s="95" t="s">
        <v>300</v>
      </c>
    </row>
    <row r="46" spans="1:17" ht="126">
      <c r="A46" s="97">
        <v>2018</v>
      </c>
      <c r="B46" s="247"/>
      <c r="C46" s="109" t="s">
        <v>289</v>
      </c>
      <c r="D46" s="95" t="s">
        <v>301</v>
      </c>
      <c r="E46" s="95" t="s">
        <v>299</v>
      </c>
      <c r="F46" s="95" t="s">
        <v>14</v>
      </c>
      <c r="G46" s="95">
        <f t="shared" si="18"/>
        <v>1</v>
      </c>
      <c r="H46" s="95" t="s">
        <v>955</v>
      </c>
      <c r="I46" s="95">
        <f t="shared" si="3"/>
        <v>1</v>
      </c>
      <c r="J46" s="93" t="s">
        <v>15</v>
      </c>
      <c r="K46" s="93">
        <f t="shared" si="19"/>
        <v>0</v>
      </c>
      <c r="L46" s="93" t="s">
        <v>16</v>
      </c>
      <c r="M46" s="93">
        <f t="shared" si="20"/>
        <v>1</v>
      </c>
      <c r="N46" s="93" t="s">
        <v>15</v>
      </c>
      <c r="O46" s="95">
        <f t="shared" si="21"/>
        <v>0</v>
      </c>
      <c r="P46" s="95"/>
      <c r="Q46" s="95" t="s">
        <v>302</v>
      </c>
    </row>
    <row r="47" spans="1:17" ht="28">
      <c r="A47" s="97">
        <v>2019</v>
      </c>
      <c r="B47" s="247"/>
      <c r="C47" s="109" t="s">
        <v>289</v>
      </c>
      <c r="D47" s="95" t="s">
        <v>312</v>
      </c>
      <c r="E47" s="95" t="s">
        <v>313</v>
      </c>
      <c r="F47" s="95" t="s">
        <v>14</v>
      </c>
      <c r="G47" s="95">
        <f t="shared" si="18"/>
        <v>1</v>
      </c>
      <c r="H47" s="95" t="s">
        <v>955</v>
      </c>
      <c r="I47" s="95">
        <f t="shared" si="3"/>
        <v>1</v>
      </c>
      <c r="J47" s="93" t="s">
        <v>15</v>
      </c>
      <c r="K47" s="93">
        <f t="shared" si="19"/>
        <v>0</v>
      </c>
      <c r="L47" s="93" t="s">
        <v>16</v>
      </c>
      <c r="M47" s="93">
        <f t="shared" si="20"/>
        <v>1</v>
      </c>
      <c r="N47" s="93" t="s">
        <v>15</v>
      </c>
      <c r="O47" s="95">
        <f t="shared" si="21"/>
        <v>0</v>
      </c>
      <c r="P47" s="95"/>
      <c r="Q47" s="95"/>
    </row>
    <row r="48" spans="1:17" ht="28">
      <c r="A48" s="97">
        <v>2018</v>
      </c>
      <c r="B48" s="247"/>
      <c r="C48" s="109" t="s">
        <v>258</v>
      </c>
      <c r="D48" s="95" t="s">
        <v>890</v>
      </c>
      <c r="E48" s="95" t="s">
        <v>291</v>
      </c>
      <c r="F48" s="95" t="s">
        <v>14</v>
      </c>
      <c r="G48" s="95">
        <f t="shared" si="18"/>
        <v>1</v>
      </c>
      <c r="H48" s="95" t="s">
        <v>964</v>
      </c>
      <c r="I48" s="95">
        <f t="shared" si="3"/>
        <v>0</v>
      </c>
      <c r="J48" s="93" t="s">
        <v>16</v>
      </c>
      <c r="K48" s="93">
        <f t="shared" si="19"/>
        <v>1</v>
      </c>
      <c r="L48" s="93" t="s">
        <v>16</v>
      </c>
      <c r="M48" s="93">
        <f t="shared" si="20"/>
        <v>1</v>
      </c>
      <c r="N48" s="93" t="s">
        <v>16</v>
      </c>
      <c r="O48" s="95">
        <f t="shared" si="21"/>
        <v>1</v>
      </c>
      <c r="P48" s="95"/>
      <c r="Q48" s="95"/>
    </row>
    <row r="49" spans="1:17" ht="28">
      <c r="A49" s="97">
        <v>2018</v>
      </c>
      <c r="B49" s="247"/>
      <c r="C49" s="109" t="s">
        <v>18</v>
      </c>
      <c r="D49" s="95" t="s">
        <v>889</v>
      </c>
      <c r="E49" s="95" t="s">
        <v>291</v>
      </c>
      <c r="F49" s="95" t="s">
        <v>14</v>
      </c>
      <c r="G49" s="95">
        <f t="shared" si="18"/>
        <v>1</v>
      </c>
      <c r="H49" s="95" t="s">
        <v>955</v>
      </c>
      <c r="I49" s="95">
        <f t="shared" si="3"/>
        <v>1</v>
      </c>
      <c r="J49" s="93" t="s">
        <v>16</v>
      </c>
      <c r="K49" s="93">
        <f t="shared" si="19"/>
        <v>1</v>
      </c>
      <c r="L49" s="93" t="s">
        <v>16</v>
      </c>
      <c r="M49" s="93">
        <f t="shared" si="20"/>
        <v>1</v>
      </c>
      <c r="N49" s="93" t="s">
        <v>16</v>
      </c>
      <c r="O49" s="95">
        <f t="shared" si="21"/>
        <v>1</v>
      </c>
      <c r="P49" s="95"/>
      <c r="Q49" s="95"/>
    </row>
    <row r="50" spans="1:17" ht="28">
      <c r="A50" s="97">
        <v>2018</v>
      </c>
      <c r="B50" s="247"/>
      <c r="C50" s="109" t="s">
        <v>494</v>
      </c>
      <c r="D50" s="95" t="s">
        <v>495</v>
      </c>
      <c r="E50" s="95" t="s">
        <v>291</v>
      </c>
      <c r="F50" s="95" t="s">
        <v>14</v>
      </c>
      <c r="G50" s="95">
        <f t="shared" si="18"/>
        <v>1</v>
      </c>
      <c r="H50" s="95" t="s">
        <v>955</v>
      </c>
      <c r="I50" s="95">
        <f t="shared" si="3"/>
        <v>1</v>
      </c>
      <c r="J50" s="93" t="s">
        <v>15</v>
      </c>
      <c r="K50" s="93">
        <f t="shared" si="19"/>
        <v>0</v>
      </c>
      <c r="L50" s="93" t="s">
        <v>15</v>
      </c>
      <c r="M50" s="93">
        <f t="shared" si="20"/>
        <v>0</v>
      </c>
      <c r="N50" s="93" t="s">
        <v>16</v>
      </c>
      <c r="O50" s="95">
        <f t="shared" si="21"/>
        <v>1</v>
      </c>
      <c r="P50" s="95"/>
      <c r="Q50" s="95"/>
    </row>
    <row r="51" spans="1:17" ht="56">
      <c r="A51" s="97">
        <v>2018</v>
      </c>
      <c r="B51" s="247"/>
      <c r="C51" s="109" t="s">
        <v>494</v>
      </c>
      <c r="D51" s="95" t="s">
        <v>498</v>
      </c>
      <c r="E51" s="95" t="s">
        <v>419</v>
      </c>
      <c r="F51" s="95" t="s">
        <v>15</v>
      </c>
      <c r="G51" s="95">
        <f t="shared" si="18"/>
        <v>0</v>
      </c>
      <c r="H51" s="95" t="s">
        <v>955</v>
      </c>
      <c r="I51" s="95">
        <f t="shared" si="3"/>
        <v>1</v>
      </c>
      <c r="J51" s="93" t="s">
        <v>16</v>
      </c>
      <c r="K51" s="93">
        <f t="shared" si="19"/>
        <v>1</v>
      </c>
      <c r="L51" s="93" t="s">
        <v>15</v>
      </c>
      <c r="M51" s="93">
        <f t="shared" si="20"/>
        <v>0</v>
      </c>
      <c r="N51" s="93" t="s">
        <v>628</v>
      </c>
      <c r="O51" s="95">
        <f t="shared" si="21"/>
        <v>0</v>
      </c>
      <c r="P51" s="95"/>
      <c r="Q51" s="95"/>
    </row>
    <row r="52" spans="1:17" ht="56">
      <c r="A52" s="97">
        <v>2018</v>
      </c>
      <c r="B52" s="251" t="s">
        <v>183</v>
      </c>
      <c r="C52" s="96" t="s">
        <v>27</v>
      </c>
      <c r="D52" s="95" t="s">
        <v>184</v>
      </c>
      <c r="E52" s="95" t="s">
        <v>95</v>
      </c>
      <c r="F52" s="95" t="s">
        <v>14</v>
      </c>
      <c r="G52" s="95" t="s">
        <v>16</v>
      </c>
      <c r="H52" s="95" t="s">
        <v>955</v>
      </c>
      <c r="I52" s="95">
        <f t="shared" si="3"/>
        <v>1</v>
      </c>
      <c r="J52" s="93" t="s">
        <v>16</v>
      </c>
      <c r="K52" s="93">
        <f t="shared" si="19"/>
        <v>1</v>
      </c>
      <c r="L52" s="93" t="s">
        <v>15</v>
      </c>
      <c r="M52" s="93">
        <f t="shared" si="20"/>
        <v>0</v>
      </c>
      <c r="N52" s="93" t="s">
        <v>15</v>
      </c>
      <c r="O52" s="95">
        <f t="shared" si="21"/>
        <v>0</v>
      </c>
      <c r="P52" s="95"/>
      <c r="Q52" s="95"/>
    </row>
    <row r="53" spans="1:17" ht="28">
      <c r="A53" s="97">
        <v>2018</v>
      </c>
      <c r="B53" s="251"/>
      <c r="C53" s="96" t="s">
        <v>27</v>
      </c>
      <c r="D53" s="95" t="s">
        <v>185</v>
      </c>
      <c r="E53" s="95" t="s">
        <v>95</v>
      </c>
      <c r="F53" s="95" t="s">
        <v>14</v>
      </c>
      <c r="G53" s="95" t="s">
        <v>16</v>
      </c>
      <c r="H53" s="95" t="s">
        <v>955</v>
      </c>
      <c r="I53" s="95">
        <f t="shared" si="3"/>
        <v>1</v>
      </c>
      <c r="J53" s="93" t="s">
        <v>16</v>
      </c>
      <c r="K53" s="93">
        <f t="shared" si="19"/>
        <v>1</v>
      </c>
      <c r="L53" s="93" t="s">
        <v>15</v>
      </c>
      <c r="M53" s="93">
        <f t="shared" si="20"/>
        <v>0</v>
      </c>
      <c r="N53" s="93" t="s">
        <v>15</v>
      </c>
      <c r="O53" s="95">
        <f t="shared" si="21"/>
        <v>0</v>
      </c>
      <c r="P53" s="95"/>
      <c r="Q53" s="95"/>
    </row>
    <row r="54" spans="1:17" ht="56">
      <c r="A54" s="97">
        <v>2019</v>
      </c>
      <c r="B54" s="251"/>
      <c r="C54" s="96" t="s">
        <v>27</v>
      </c>
      <c r="D54" s="95" t="s">
        <v>285</v>
      </c>
      <c r="E54" s="95" t="s">
        <v>188</v>
      </c>
      <c r="F54" s="95" t="s">
        <v>14</v>
      </c>
      <c r="G54" s="95" t="s">
        <v>16</v>
      </c>
      <c r="H54" s="95" t="s">
        <v>955</v>
      </c>
      <c r="I54" s="95">
        <f t="shared" si="3"/>
        <v>1</v>
      </c>
      <c r="J54" s="93" t="s">
        <v>16</v>
      </c>
      <c r="K54" s="93">
        <f t="shared" si="19"/>
        <v>1</v>
      </c>
      <c r="L54" s="93" t="s">
        <v>15</v>
      </c>
      <c r="M54" s="93">
        <f t="shared" si="20"/>
        <v>0</v>
      </c>
      <c r="N54" s="93" t="s">
        <v>15</v>
      </c>
      <c r="O54" s="95">
        <f t="shared" si="21"/>
        <v>0</v>
      </c>
      <c r="P54" s="95"/>
      <c r="Q54" s="95"/>
    </row>
    <row r="55" spans="1:17" ht="84">
      <c r="A55" s="97">
        <v>2019</v>
      </c>
      <c r="B55" s="251"/>
      <c r="C55" s="96" t="s">
        <v>27</v>
      </c>
      <c r="D55" s="95" t="s">
        <v>286</v>
      </c>
      <c r="E55" s="95" t="s">
        <v>188</v>
      </c>
      <c r="F55" s="95" t="s">
        <v>14</v>
      </c>
      <c r="G55" s="95" t="s">
        <v>16</v>
      </c>
      <c r="H55" s="95" t="s">
        <v>955</v>
      </c>
      <c r="I55" s="95">
        <f t="shared" si="3"/>
        <v>1</v>
      </c>
      <c r="J55" s="93" t="s">
        <v>16</v>
      </c>
      <c r="K55" s="93">
        <f t="shared" si="19"/>
        <v>1</v>
      </c>
      <c r="L55" s="93" t="s">
        <v>15</v>
      </c>
      <c r="M55" s="93">
        <f t="shared" si="20"/>
        <v>0</v>
      </c>
      <c r="N55" s="93" t="s">
        <v>15</v>
      </c>
      <c r="O55" s="95">
        <f t="shared" si="21"/>
        <v>0</v>
      </c>
      <c r="P55" s="95"/>
      <c r="Q55" s="95"/>
    </row>
    <row r="56" spans="1:17" ht="42">
      <c r="A56" s="97">
        <v>2019</v>
      </c>
      <c r="B56" s="251"/>
      <c r="C56" s="96" t="s">
        <v>27</v>
      </c>
      <c r="D56" s="95" t="s">
        <v>287</v>
      </c>
      <c r="E56" s="95" t="s">
        <v>188</v>
      </c>
      <c r="F56" s="95" t="s">
        <v>14</v>
      </c>
      <c r="G56" s="95" t="s">
        <v>15</v>
      </c>
      <c r="H56" s="95" t="s">
        <v>955</v>
      </c>
      <c r="I56" s="95">
        <f t="shared" si="3"/>
        <v>1</v>
      </c>
      <c r="J56" s="93" t="s">
        <v>15</v>
      </c>
      <c r="K56" s="93">
        <f t="shared" si="19"/>
        <v>0</v>
      </c>
      <c r="L56" s="93" t="s">
        <v>15</v>
      </c>
      <c r="M56" s="93">
        <f t="shared" si="20"/>
        <v>0</v>
      </c>
      <c r="N56" s="93" t="s">
        <v>16</v>
      </c>
      <c r="O56" s="95">
        <f t="shared" si="21"/>
        <v>1</v>
      </c>
      <c r="P56" s="95"/>
      <c r="Q56" s="95"/>
    </row>
    <row r="57" spans="1:17" ht="56">
      <c r="A57" s="97">
        <v>2019</v>
      </c>
      <c r="B57" s="251"/>
      <c r="C57" s="96" t="s">
        <v>27</v>
      </c>
      <c r="D57" s="95" t="s">
        <v>288</v>
      </c>
      <c r="E57" s="95" t="s">
        <v>188</v>
      </c>
      <c r="F57" s="95" t="s">
        <v>14</v>
      </c>
      <c r="G57" s="95" t="s">
        <v>16</v>
      </c>
      <c r="H57" s="95" t="s">
        <v>955</v>
      </c>
      <c r="I57" s="95">
        <f t="shared" si="3"/>
        <v>1</v>
      </c>
      <c r="J57" s="93" t="s">
        <v>16</v>
      </c>
      <c r="K57" s="93">
        <f t="shared" si="19"/>
        <v>1</v>
      </c>
      <c r="L57" s="93" t="s">
        <v>15</v>
      </c>
      <c r="M57" s="93">
        <f t="shared" si="20"/>
        <v>0</v>
      </c>
      <c r="N57" s="93" t="s">
        <v>16</v>
      </c>
      <c r="O57" s="95">
        <f t="shared" si="21"/>
        <v>1</v>
      </c>
      <c r="P57" s="95"/>
      <c r="Q57" s="95"/>
    </row>
    <row r="58" spans="1:17" ht="84" customHeight="1">
      <c r="A58" s="97">
        <v>2019</v>
      </c>
      <c r="B58" s="251"/>
      <c r="C58" s="96" t="s">
        <v>27</v>
      </c>
      <c r="D58" s="97" t="s">
        <v>664</v>
      </c>
      <c r="E58" s="97" t="s">
        <v>645</v>
      </c>
      <c r="F58" s="97" t="s">
        <v>14</v>
      </c>
      <c r="G58" s="97" t="s">
        <v>16</v>
      </c>
      <c r="H58" s="97" t="s">
        <v>955</v>
      </c>
      <c r="I58" s="95">
        <f t="shared" si="3"/>
        <v>1</v>
      </c>
      <c r="J58" s="93" t="s">
        <v>16</v>
      </c>
      <c r="K58" s="93">
        <f t="shared" si="19"/>
        <v>1</v>
      </c>
      <c r="L58" s="93" t="s">
        <v>15</v>
      </c>
      <c r="M58" s="93">
        <f t="shared" si="20"/>
        <v>0</v>
      </c>
      <c r="N58" s="93" t="s">
        <v>16</v>
      </c>
      <c r="O58" s="95">
        <f t="shared" si="21"/>
        <v>1</v>
      </c>
      <c r="P58" s="95"/>
      <c r="Q58" s="98" t="s">
        <v>665</v>
      </c>
    </row>
    <row r="59" spans="1:17" ht="32" customHeight="1">
      <c r="A59" s="97">
        <v>2017</v>
      </c>
      <c r="B59" s="248" t="s">
        <v>330</v>
      </c>
      <c r="C59" s="106" t="s">
        <v>330</v>
      </c>
      <c r="D59" s="95" t="s">
        <v>343</v>
      </c>
      <c r="E59" s="95" t="s">
        <v>293</v>
      </c>
      <c r="F59" s="95" t="s">
        <v>293</v>
      </c>
      <c r="G59" s="95" t="s">
        <v>16</v>
      </c>
      <c r="H59" s="95" t="s">
        <v>955</v>
      </c>
      <c r="I59" s="95">
        <f t="shared" si="3"/>
        <v>1</v>
      </c>
      <c r="J59" s="93" t="s">
        <v>16</v>
      </c>
      <c r="K59" s="93">
        <f t="shared" si="19"/>
        <v>1</v>
      </c>
      <c r="L59" s="112" t="s">
        <v>16</v>
      </c>
      <c r="M59" s="93">
        <f t="shared" si="20"/>
        <v>1</v>
      </c>
      <c r="N59" s="93" t="s">
        <v>15</v>
      </c>
      <c r="O59" s="95">
        <f t="shared" si="21"/>
        <v>0</v>
      </c>
      <c r="P59" s="95"/>
      <c r="Q59" s="95"/>
    </row>
    <row r="60" spans="1:17" ht="112">
      <c r="A60" s="97">
        <v>2017</v>
      </c>
      <c r="B60" s="248"/>
      <c r="C60" s="106" t="s">
        <v>330</v>
      </c>
      <c r="D60" s="95" t="s">
        <v>348</v>
      </c>
      <c r="E60" s="95" t="s">
        <v>349</v>
      </c>
      <c r="F60" s="95" t="s">
        <v>679</v>
      </c>
      <c r="G60" s="95" t="s">
        <v>16</v>
      </c>
      <c r="H60" s="95" t="s">
        <v>955</v>
      </c>
      <c r="I60" s="95">
        <f t="shared" si="3"/>
        <v>1</v>
      </c>
      <c r="J60" s="93" t="s">
        <v>16</v>
      </c>
      <c r="K60" s="93">
        <f t="shared" si="19"/>
        <v>1</v>
      </c>
      <c r="L60" s="112" t="s">
        <v>16</v>
      </c>
      <c r="M60" s="93">
        <f t="shared" si="20"/>
        <v>1</v>
      </c>
      <c r="N60" s="93" t="s">
        <v>15</v>
      </c>
      <c r="O60" s="95">
        <f t="shared" si="21"/>
        <v>0</v>
      </c>
      <c r="P60" s="95"/>
      <c r="Q60" s="95"/>
    </row>
    <row r="61" spans="1:17" ht="101.5" customHeight="1">
      <c r="A61" s="97">
        <v>2017</v>
      </c>
      <c r="B61" s="110" t="s">
        <v>271</v>
      </c>
      <c r="C61" s="106" t="s">
        <v>271</v>
      </c>
      <c r="D61" s="95" t="s">
        <v>465</v>
      </c>
      <c r="E61" s="95" t="s">
        <v>466</v>
      </c>
      <c r="F61" s="95" t="s">
        <v>466</v>
      </c>
      <c r="G61" s="95" t="s">
        <v>16</v>
      </c>
      <c r="H61" s="95" t="s">
        <v>955</v>
      </c>
      <c r="I61" s="95">
        <f t="shared" si="3"/>
        <v>1</v>
      </c>
      <c r="J61" s="93" t="s">
        <v>16</v>
      </c>
      <c r="K61" s="93">
        <f t="shared" si="19"/>
        <v>1</v>
      </c>
      <c r="L61" s="112" t="s">
        <v>16</v>
      </c>
      <c r="M61" s="93">
        <f t="shared" si="20"/>
        <v>1</v>
      </c>
      <c r="N61" s="93" t="s">
        <v>15</v>
      </c>
      <c r="O61" s="95">
        <f t="shared" si="21"/>
        <v>0</v>
      </c>
      <c r="P61" s="95"/>
      <c r="Q61" s="95"/>
    </row>
  </sheetData>
  <autoFilter ref="A1:Q62" xr:uid="{3D1C2E03-1D7F-4074-A590-16C5F5D71E1D}"/>
  <mergeCells count="5">
    <mergeCell ref="B59:B60"/>
    <mergeCell ref="B2:B31"/>
    <mergeCell ref="B32:B41"/>
    <mergeCell ref="B42:B51"/>
    <mergeCell ref="B52:B58"/>
  </mergeCells>
  <conditionalFormatting sqref="P1:P18 P20 P32:P34 P36:P41 Q21:Q31 Q45:Q47 P48:P57 P59:P1048576 Q58">
    <cfRule type="containsText" dxfId="5" priority="6" operator="containsText" text="Yes">
      <formula>NOT(ISERROR(SEARCH("Yes",P1)))</formula>
    </cfRule>
  </conditionalFormatting>
  <conditionalFormatting sqref="P44">
    <cfRule type="containsText" dxfId="4" priority="4" operator="containsText" text="Yes">
      <formula>NOT(ISERROR(SEARCH("Yes",P44)))</formula>
    </cfRule>
  </conditionalFormatting>
  <conditionalFormatting sqref="J1:N1048576">
    <cfRule type="containsText" dxfId="3" priority="1" operator="containsText" text="Yes">
      <formula>NOT(ISERROR(SEARCH("Yes",J1)))</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C9260-AEE6-4CBF-A203-1ED2A39092AE}">
  <sheetPr codeName="Sheet7"/>
  <dimension ref="A3:E44"/>
  <sheetViews>
    <sheetView workbookViewId="0">
      <selection activeCell="A29" sqref="A29:E44"/>
    </sheetView>
  </sheetViews>
  <sheetFormatPr defaultRowHeight="14"/>
  <cols>
    <col min="1" max="1" width="72.83203125" bestFit="1" customWidth="1"/>
    <col min="2" max="2" width="26.58203125" bestFit="1" customWidth="1"/>
    <col min="3" max="3" width="21.25" bestFit="1" customWidth="1"/>
    <col min="4" max="4" width="21.5" bestFit="1" customWidth="1"/>
    <col min="5" max="5" width="26.58203125" bestFit="1" customWidth="1"/>
  </cols>
  <sheetData>
    <row r="3" spans="1:5">
      <c r="A3" s="22" t="s">
        <v>720</v>
      </c>
      <c r="B3" t="s">
        <v>722</v>
      </c>
      <c r="C3" t="s">
        <v>723</v>
      </c>
      <c r="D3" t="s">
        <v>724</v>
      </c>
      <c r="E3" t="s">
        <v>725</v>
      </c>
    </row>
    <row r="4" spans="1:5">
      <c r="A4" s="23" t="s">
        <v>330</v>
      </c>
      <c r="B4" s="25">
        <v>0</v>
      </c>
      <c r="C4" s="25">
        <v>2</v>
      </c>
      <c r="D4" s="25">
        <v>3</v>
      </c>
      <c r="E4" s="25">
        <v>3</v>
      </c>
    </row>
    <row r="5" spans="1:5">
      <c r="A5" s="23" t="s">
        <v>523</v>
      </c>
      <c r="B5" s="25">
        <v>1</v>
      </c>
      <c r="C5" s="25">
        <v>0</v>
      </c>
      <c r="D5" s="25">
        <v>0</v>
      </c>
      <c r="E5" s="25">
        <v>0</v>
      </c>
    </row>
    <row r="6" spans="1:5">
      <c r="A6" s="23" t="s">
        <v>350</v>
      </c>
      <c r="B6" s="25">
        <v>0</v>
      </c>
      <c r="C6" s="25">
        <v>0</v>
      </c>
      <c r="D6" s="25">
        <v>0</v>
      </c>
      <c r="E6" s="25">
        <v>0</v>
      </c>
    </row>
    <row r="7" spans="1:5">
      <c r="A7" s="23" t="s">
        <v>536</v>
      </c>
      <c r="B7" s="25">
        <v>1</v>
      </c>
      <c r="C7" s="25">
        <v>0</v>
      </c>
      <c r="D7" s="25">
        <v>0</v>
      </c>
      <c r="E7" s="25">
        <v>0</v>
      </c>
    </row>
    <row r="8" spans="1:5">
      <c r="A8" s="23" t="s">
        <v>514</v>
      </c>
      <c r="B8" s="25">
        <v>2</v>
      </c>
      <c r="C8" s="25">
        <v>0</v>
      </c>
      <c r="D8" s="25">
        <v>0</v>
      </c>
      <c r="E8" s="25">
        <v>0</v>
      </c>
    </row>
    <row r="9" spans="1:5">
      <c r="A9" s="23" t="s">
        <v>526</v>
      </c>
      <c r="B9" s="25">
        <v>1</v>
      </c>
      <c r="C9" s="25">
        <v>0</v>
      </c>
      <c r="D9" s="25">
        <v>0</v>
      </c>
      <c r="E9" s="25">
        <v>0</v>
      </c>
    </row>
    <row r="10" spans="1:5">
      <c r="A10" s="23" t="s">
        <v>667</v>
      </c>
      <c r="B10" s="25">
        <v>2</v>
      </c>
      <c r="C10" s="25">
        <v>2</v>
      </c>
      <c r="D10" s="25">
        <v>1</v>
      </c>
      <c r="E10" s="25">
        <v>0</v>
      </c>
    </row>
    <row r="11" spans="1:5">
      <c r="A11" s="23" t="s">
        <v>271</v>
      </c>
      <c r="B11" s="25">
        <v>5</v>
      </c>
      <c r="C11" s="25">
        <v>2</v>
      </c>
      <c r="D11" s="25">
        <v>3</v>
      </c>
      <c r="E11" s="25">
        <v>0</v>
      </c>
    </row>
    <row r="12" spans="1:5">
      <c r="A12" s="23" t="s">
        <v>54</v>
      </c>
      <c r="B12" s="25">
        <v>9</v>
      </c>
      <c r="C12" s="25">
        <v>6</v>
      </c>
      <c r="D12" s="25">
        <v>5</v>
      </c>
      <c r="E12" s="25">
        <v>8</v>
      </c>
    </row>
    <row r="13" spans="1:5">
      <c r="A13" s="23" t="s">
        <v>476</v>
      </c>
      <c r="B13" s="25">
        <v>1</v>
      </c>
      <c r="C13" s="25">
        <v>0</v>
      </c>
      <c r="D13" s="25">
        <v>0</v>
      </c>
      <c r="E13" s="25">
        <v>3</v>
      </c>
    </row>
    <row r="14" spans="1:5">
      <c r="A14" s="23" t="s">
        <v>500</v>
      </c>
      <c r="B14" s="25">
        <v>7</v>
      </c>
      <c r="C14" s="25">
        <v>0</v>
      </c>
      <c r="D14" s="25">
        <v>0</v>
      </c>
      <c r="E14" s="25">
        <v>0</v>
      </c>
    </row>
    <row r="15" spans="1:5">
      <c r="A15" s="23" t="s">
        <v>21</v>
      </c>
      <c r="B15" s="25">
        <v>9</v>
      </c>
      <c r="C15" s="25">
        <v>0</v>
      </c>
      <c r="D15" s="25">
        <v>0</v>
      </c>
      <c r="E15" s="25">
        <v>0</v>
      </c>
    </row>
    <row r="16" spans="1:5">
      <c r="A16" s="23" t="s">
        <v>529</v>
      </c>
      <c r="B16" s="25">
        <v>3</v>
      </c>
      <c r="C16" s="25">
        <v>0</v>
      </c>
      <c r="D16" s="25">
        <v>0</v>
      </c>
      <c r="E16" s="25">
        <v>0</v>
      </c>
    </row>
    <row r="17" spans="1:5">
      <c r="A17" s="23" t="s">
        <v>518</v>
      </c>
      <c r="B17" s="25">
        <v>3</v>
      </c>
      <c r="C17" s="25">
        <v>0</v>
      </c>
      <c r="D17" s="25">
        <v>0</v>
      </c>
      <c r="E17" s="25">
        <v>0</v>
      </c>
    </row>
    <row r="18" spans="1:5">
      <c r="A18" s="23" t="s">
        <v>933</v>
      </c>
      <c r="B18" s="25">
        <v>0</v>
      </c>
      <c r="C18" s="25">
        <v>0</v>
      </c>
      <c r="D18" s="25">
        <v>0</v>
      </c>
      <c r="E18" s="25">
        <v>0</v>
      </c>
    </row>
    <row r="19" spans="1:5">
      <c r="A19" s="23" t="s">
        <v>721</v>
      </c>
      <c r="B19" s="25">
        <v>44</v>
      </c>
      <c r="C19" s="25">
        <v>12</v>
      </c>
      <c r="D19" s="25">
        <v>12</v>
      </c>
      <c r="E19" s="25">
        <v>14</v>
      </c>
    </row>
    <row r="29" spans="1:5">
      <c r="A29" s="24" t="s">
        <v>720</v>
      </c>
      <c r="B29" s="24" t="s">
        <v>722</v>
      </c>
      <c r="C29" s="24" t="s">
        <v>723</v>
      </c>
      <c r="D29" s="24" t="s">
        <v>724</v>
      </c>
      <c r="E29" s="24" t="s">
        <v>725</v>
      </c>
    </row>
    <row r="30" spans="1:5">
      <c r="A30" s="23" t="s">
        <v>330</v>
      </c>
      <c r="B30" s="25">
        <v>0</v>
      </c>
      <c r="C30" s="25">
        <v>2</v>
      </c>
      <c r="D30" s="25">
        <v>3</v>
      </c>
      <c r="E30" s="25">
        <v>3</v>
      </c>
    </row>
    <row r="31" spans="1:5">
      <c r="A31" s="23" t="s">
        <v>523</v>
      </c>
      <c r="B31" s="25">
        <v>1</v>
      </c>
      <c r="C31" s="25">
        <v>0</v>
      </c>
      <c r="D31" s="25">
        <v>0</v>
      </c>
      <c r="E31" s="25">
        <v>0</v>
      </c>
    </row>
    <row r="32" spans="1:5">
      <c r="A32" s="23" t="s">
        <v>350</v>
      </c>
      <c r="B32" s="25">
        <v>0</v>
      </c>
      <c r="C32" s="25">
        <v>0</v>
      </c>
      <c r="D32" s="25">
        <v>0</v>
      </c>
      <c r="E32" s="25">
        <v>0</v>
      </c>
    </row>
    <row r="33" spans="1:5">
      <c r="A33" s="23" t="s">
        <v>536</v>
      </c>
      <c r="B33" s="25">
        <v>1</v>
      </c>
      <c r="C33" s="25">
        <v>0</v>
      </c>
      <c r="D33" s="25">
        <v>0</v>
      </c>
      <c r="E33" s="25">
        <v>0</v>
      </c>
    </row>
    <row r="34" spans="1:5">
      <c r="A34" s="23" t="s">
        <v>514</v>
      </c>
      <c r="B34" s="25">
        <v>2</v>
      </c>
      <c r="C34" s="25">
        <v>0</v>
      </c>
      <c r="D34" s="25">
        <v>0</v>
      </c>
      <c r="E34" s="25">
        <v>0</v>
      </c>
    </row>
    <row r="35" spans="1:5">
      <c r="A35" s="23" t="s">
        <v>526</v>
      </c>
      <c r="B35" s="25">
        <v>1</v>
      </c>
      <c r="C35" s="25">
        <v>0</v>
      </c>
      <c r="D35" s="25">
        <v>0</v>
      </c>
      <c r="E35" s="25">
        <v>0</v>
      </c>
    </row>
    <row r="36" spans="1:5">
      <c r="A36" s="23" t="s">
        <v>667</v>
      </c>
      <c r="B36" s="25">
        <v>2</v>
      </c>
      <c r="C36" s="25">
        <v>2</v>
      </c>
      <c r="D36" s="25">
        <v>1</v>
      </c>
      <c r="E36" s="25">
        <v>0</v>
      </c>
    </row>
    <row r="37" spans="1:5">
      <c r="A37" s="23" t="s">
        <v>271</v>
      </c>
      <c r="B37" s="25">
        <v>5</v>
      </c>
      <c r="C37" s="25">
        <v>2</v>
      </c>
      <c r="D37" s="25">
        <v>3</v>
      </c>
      <c r="E37" s="25">
        <v>0</v>
      </c>
    </row>
    <row r="38" spans="1:5">
      <c r="A38" s="23" t="s">
        <v>54</v>
      </c>
      <c r="B38" s="25">
        <v>9</v>
      </c>
      <c r="C38" s="25">
        <v>6</v>
      </c>
      <c r="D38" s="25">
        <v>5</v>
      </c>
      <c r="E38" s="25">
        <v>8</v>
      </c>
    </row>
    <row r="39" spans="1:5">
      <c r="A39" s="23" t="s">
        <v>476</v>
      </c>
      <c r="B39" s="25">
        <v>1</v>
      </c>
      <c r="C39" s="25">
        <v>0</v>
      </c>
      <c r="D39" s="25">
        <v>0</v>
      </c>
      <c r="E39" s="25">
        <v>3</v>
      </c>
    </row>
    <row r="40" spans="1:5">
      <c r="A40" s="23" t="s">
        <v>500</v>
      </c>
      <c r="B40" s="25">
        <v>7</v>
      </c>
      <c r="C40" s="25">
        <v>0</v>
      </c>
      <c r="D40" s="25">
        <v>0</v>
      </c>
      <c r="E40" s="25">
        <v>0</v>
      </c>
    </row>
    <row r="41" spans="1:5">
      <c r="A41" s="23" t="s">
        <v>21</v>
      </c>
      <c r="B41" s="25">
        <v>9</v>
      </c>
      <c r="C41" s="25">
        <v>0</v>
      </c>
      <c r="D41" s="25">
        <v>0</v>
      </c>
      <c r="E41" s="25">
        <v>0</v>
      </c>
    </row>
    <row r="42" spans="1:5">
      <c r="A42" s="23" t="s">
        <v>529</v>
      </c>
      <c r="B42" s="25">
        <v>3</v>
      </c>
      <c r="C42" s="25">
        <v>0</v>
      </c>
      <c r="D42" s="25">
        <v>0</v>
      </c>
      <c r="E42" s="25">
        <v>0</v>
      </c>
    </row>
    <row r="43" spans="1:5">
      <c r="A43" s="23" t="s">
        <v>518</v>
      </c>
      <c r="B43" s="25">
        <v>3</v>
      </c>
      <c r="C43" s="25">
        <v>0</v>
      </c>
      <c r="D43" s="25">
        <v>0</v>
      </c>
      <c r="E43" s="25">
        <v>0</v>
      </c>
    </row>
    <row r="44" spans="1:5">
      <c r="A44" s="23" t="s">
        <v>933</v>
      </c>
      <c r="B44" s="25">
        <v>0</v>
      </c>
      <c r="C44" s="25">
        <v>0</v>
      </c>
      <c r="D44" s="25">
        <v>0</v>
      </c>
      <c r="E44" s="25">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6C35D-8A16-4E6F-83A1-8DE6AFD0A98E}">
  <sheetPr codeName="Sheet8">
    <tabColor rgb="FF7030A0"/>
  </sheetPr>
  <dimension ref="A1:AI71"/>
  <sheetViews>
    <sheetView showGridLines="0" topLeftCell="A64" zoomScale="80" zoomScaleNormal="80" workbookViewId="0">
      <selection activeCell="L4" sqref="L4"/>
    </sheetView>
  </sheetViews>
  <sheetFormatPr defaultColWidth="8.58203125" defaultRowHeight="67" customHeight="1"/>
  <cols>
    <col min="1" max="1" width="8.58203125" style="1"/>
    <col min="2" max="2" width="10.4140625" style="1" customWidth="1"/>
    <col min="3" max="3" width="14" style="113" customWidth="1"/>
    <col min="4" max="4" width="45.4140625" style="1" customWidth="1"/>
    <col min="5" max="5" width="18.9140625" style="1" customWidth="1"/>
    <col min="6" max="6" width="15.08203125" style="1" customWidth="1"/>
    <col min="7" max="9" width="15.08203125" style="1" hidden="1" customWidth="1"/>
    <col min="10" max="10" width="8.58203125" style="1"/>
    <col min="11" max="11" width="0" style="1" hidden="1" customWidth="1"/>
    <col min="12" max="12" width="8.58203125" style="1"/>
    <col min="13" max="13" width="0" style="1" hidden="1" customWidth="1"/>
    <col min="14" max="14" width="12.83203125" style="1" customWidth="1"/>
    <col min="15" max="15" width="12.83203125" style="1" hidden="1" customWidth="1"/>
    <col min="16" max="16" width="14.58203125" style="1" hidden="1" customWidth="1"/>
    <col min="17" max="17" width="53.58203125" style="1" customWidth="1"/>
    <col min="18" max="21" width="8.58203125" style="1"/>
    <col min="22" max="22" width="15.75" style="1" customWidth="1"/>
    <col min="23" max="24" width="8.58203125" style="1"/>
    <col min="25" max="25" width="8.58203125" style="1" customWidth="1"/>
    <col min="26" max="29" width="8.58203125" style="1"/>
    <col min="30" max="30" width="8.58203125" style="1" customWidth="1"/>
    <col min="31" max="16384" width="8.58203125" style="1"/>
  </cols>
  <sheetData>
    <row r="1" spans="1:35" ht="67" customHeight="1">
      <c r="A1" s="91" t="s">
        <v>0</v>
      </c>
      <c r="B1" s="91" t="s">
        <v>1</v>
      </c>
      <c r="C1" s="91" t="s">
        <v>695</v>
      </c>
      <c r="D1" s="91" t="s">
        <v>2</v>
      </c>
      <c r="E1" s="91" t="s">
        <v>3</v>
      </c>
      <c r="F1" s="91" t="s">
        <v>4</v>
      </c>
      <c r="G1" s="91" t="s">
        <v>716</v>
      </c>
      <c r="H1" s="91" t="s">
        <v>953</v>
      </c>
      <c r="I1" s="91" t="s">
        <v>962</v>
      </c>
      <c r="J1" s="91" t="s">
        <v>5</v>
      </c>
      <c r="K1" s="91" t="s">
        <v>717</v>
      </c>
      <c r="L1" s="91" t="s">
        <v>6</v>
      </c>
      <c r="M1" s="91" t="s">
        <v>718</v>
      </c>
      <c r="N1" s="91" t="s">
        <v>7</v>
      </c>
      <c r="O1" s="91" t="s">
        <v>719</v>
      </c>
      <c r="P1" s="91" t="s">
        <v>8</v>
      </c>
      <c r="Q1" s="92" t="s">
        <v>9</v>
      </c>
    </row>
    <row r="2" spans="1:35" ht="67" customHeight="1">
      <c r="A2" s="97">
        <v>2019</v>
      </c>
      <c r="B2" s="252" t="s">
        <v>499</v>
      </c>
      <c r="C2" s="96" t="s">
        <v>500</v>
      </c>
      <c r="D2" s="116" t="s">
        <v>501</v>
      </c>
      <c r="E2" s="116" t="s">
        <v>502</v>
      </c>
      <c r="F2" s="116" t="s">
        <v>14</v>
      </c>
      <c r="G2" s="116">
        <f>IF(F2="UNICEF",1,0)</f>
        <v>1</v>
      </c>
      <c r="H2" s="116" t="s">
        <v>954</v>
      </c>
      <c r="I2" s="116">
        <f>IF(H2="Quant",1,0)</f>
        <v>0</v>
      </c>
      <c r="J2" s="116" t="s">
        <v>15</v>
      </c>
      <c r="K2" s="116">
        <f>IF(J2="Yes",1,0)</f>
        <v>0</v>
      </c>
      <c r="L2" s="116" t="s">
        <v>15</v>
      </c>
      <c r="M2" s="116">
        <f>IF(L2="Yes",1,0)</f>
        <v>0</v>
      </c>
      <c r="N2" s="116" t="s">
        <v>15</v>
      </c>
      <c r="O2" s="116">
        <f>IF(N2="Yes",1,0)</f>
        <v>0</v>
      </c>
      <c r="P2" s="116"/>
      <c r="Q2" s="116"/>
      <c r="V2" s="113"/>
      <c r="W2" s="113"/>
      <c r="X2" s="113"/>
      <c r="Y2" s="113"/>
      <c r="Z2" s="113"/>
      <c r="AA2" s="113"/>
      <c r="AB2" s="113"/>
      <c r="AC2" s="113"/>
      <c r="AD2" s="113"/>
      <c r="AE2" s="113"/>
      <c r="AF2" s="114"/>
      <c r="AG2" s="114"/>
      <c r="AH2" s="114"/>
      <c r="AI2" s="114"/>
    </row>
    <row r="3" spans="1:35" ht="86" customHeight="1">
      <c r="A3" s="97">
        <v>2019</v>
      </c>
      <c r="B3" s="252"/>
      <c r="C3" s="96" t="s">
        <v>500</v>
      </c>
      <c r="D3" s="116" t="s">
        <v>503</v>
      </c>
      <c r="E3" s="116" t="s">
        <v>502</v>
      </c>
      <c r="F3" s="116" t="s">
        <v>14</v>
      </c>
      <c r="G3" s="116">
        <f t="shared" ref="G3:G66" si="0">IF(F3="UNICEF",1,0)</f>
        <v>1</v>
      </c>
      <c r="H3" s="116" t="s">
        <v>954</v>
      </c>
      <c r="I3" s="116">
        <f t="shared" ref="I3:I66" si="1">IF(H3="Quant",1,0)</f>
        <v>0</v>
      </c>
      <c r="J3" s="116" t="s">
        <v>504</v>
      </c>
      <c r="K3" s="116">
        <f t="shared" ref="K3:K66" si="2">IF(J3="Yes",1,0)</f>
        <v>0</v>
      </c>
      <c r="L3" s="116" t="s">
        <v>504</v>
      </c>
      <c r="M3" s="116">
        <f t="shared" ref="M3:M66" si="3">IF(L3="Yes",1,0)</f>
        <v>0</v>
      </c>
      <c r="N3" s="116" t="s">
        <v>504</v>
      </c>
      <c r="O3" s="116">
        <f t="shared" ref="O3:O66" si="4">IF(N3="Yes",1,0)</f>
        <v>0</v>
      </c>
      <c r="P3" s="116"/>
      <c r="Q3" s="117" t="s">
        <v>505</v>
      </c>
    </row>
    <row r="4" spans="1:35" ht="67" customHeight="1">
      <c r="A4" s="97">
        <v>2019</v>
      </c>
      <c r="B4" s="252"/>
      <c r="C4" s="96" t="s">
        <v>500</v>
      </c>
      <c r="D4" s="116" t="s">
        <v>506</v>
      </c>
      <c r="E4" s="116" t="s">
        <v>502</v>
      </c>
      <c r="F4" s="116" t="s">
        <v>14</v>
      </c>
      <c r="G4" s="116">
        <f t="shared" si="0"/>
        <v>1</v>
      </c>
      <c r="H4" s="116" t="s">
        <v>954</v>
      </c>
      <c r="I4" s="116">
        <f t="shared" si="1"/>
        <v>0</v>
      </c>
      <c r="J4" s="116" t="s">
        <v>504</v>
      </c>
      <c r="K4" s="116">
        <f t="shared" si="2"/>
        <v>0</v>
      </c>
      <c r="L4" s="116" t="s">
        <v>504</v>
      </c>
      <c r="M4" s="116">
        <f t="shared" si="3"/>
        <v>0</v>
      </c>
      <c r="N4" s="116" t="s">
        <v>504</v>
      </c>
      <c r="O4" s="116">
        <f t="shared" si="4"/>
        <v>0</v>
      </c>
      <c r="P4" s="116"/>
      <c r="Q4" s="116"/>
    </row>
    <row r="5" spans="1:35" ht="67" customHeight="1">
      <c r="A5" s="97">
        <v>2019</v>
      </c>
      <c r="B5" s="252"/>
      <c r="C5" s="96" t="s">
        <v>500</v>
      </c>
      <c r="D5" s="116" t="s">
        <v>507</v>
      </c>
      <c r="E5" s="116" t="s">
        <v>502</v>
      </c>
      <c r="F5" s="116" t="s">
        <v>14</v>
      </c>
      <c r="G5" s="116">
        <f t="shared" si="0"/>
        <v>1</v>
      </c>
      <c r="H5" s="116" t="s">
        <v>954</v>
      </c>
      <c r="I5" s="116">
        <f t="shared" si="1"/>
        <v>0</v>
      </c>
      <c r="J5" s="116" t="s">
        <v>504</v>
      </c>
      <c r="K5" s="116">
        <f t="shared" si="2"/>
        <v>0</v>
      </c>
      <c r="L5" s="116" t="s">
        <v>504</v>
      </c>
      <c r="M5" s="116">
        <f t="shared" si="3"/>
        <v>0</v>
      </c>
      <c r="N5" s="116" t="s">
        <v>504</v>
      </c>
      <c r="O5" s="116">
        <f t="shared" si="4"/>
        <v>0</v>
      </c>
      <c r="P5" s="116"/>
      <c r="Q5" s="117" t="s">
        <v>508</v>
      </c>
    </row>
    <row r="6" spans="1:35" ht="67" customHeight="1">
      <c r="A6" s="97">
        <v>2019</v>
      </c>
      <c r="B6" s="252"/>
      <c r="C6" s="96" t="s">
        <v>500</v>
      </c>
      <c r="D6" s="116" t="s">
        <v>509</v>
      </c>
      <c r="E6" s="116" t="s">
        <v>502</v>
      </c>
      <c r="F6" s="116" t="s">
        <v>14</v>
      </c>
      <c r="G6" s="116">
        <f t="shared" si="0"/>
        <v>1</v>
      </c>
      <c r="H6" s="116" t="s">
        <v>954</v>
      </c>
      <c r="I6" s="116">
        <f t="shared" si="1"/>
        <v>0</v>
      </c>
      <c r="J6" s="116" t="s">
        <v>504</v>
      </c>
      <c r="K6" s="116">
        <f t="shared" si="2"/>
        <v>0</v>
      </c>
      <c r="L6" s="116" t="s">
        <v>504</v>
      </c>
      <c r="M6" s="116">
        <f t="shared" si="3"/>
        <v>0</v>
      </c>
      <c r="N6" s="116" t="s">
        <v>504</v>
      </c>
      <c r="O6" s="116">
        <f t="shared" si="4"/>
        <v>0</v>
      </c>
      <c r="P6" s="116"/>
      <c r="Q6" s="117" t="s">
        <v>510</v>
      </c>
    </row>
    <row r="7" spans="1:35" ht="67" customHeight="1">
      <c r="A7" s="97">
        <v>2019</v>
      </c>
      <c r="B7" s="252"/>
      <c r="C7" s="96" t="s">
        <v>500</v>
      </c>
      <c r="D7" s="116" t="s">
        <v>511</v>
      </c>
      <c r="E7" s="116" t="s">
        <v>502</v>
      </c>
      <c r="F7" s="116" t="s">
        <v>14</v>
      </c>
      <c r="G7" s="116">
        <f t="shared" si="0"/>
        <v>1</v>
      </c>
      <c r="H7" s="116" t="s">
        <v>954</v>
      </c>
      <c r="I7" s="116">
        <f t="shared" si="1"/>
        <v>0</v>
      </c>
      <c r="J7" s="116" t="s">
        <v>504</v>
      </c>
      <c r="K7" s="116">
        <f t="shared" si="2"/>
        <v>0</v>
      </c>
      <c r="L7" s="116" t="s">
        <v>504</v>
      </c>
      <c r="M7" s="116">
        <f t="shared" si="3"/>
        <v>0</v>
      </c>
      <c r="N7" s="116" t="s">
        <v>504</v>
      </c>
      <c r="O7" s="116">
        <f t="shared" si="4"/>
        <v>0</v>
      </c>
      <c r="P7" s="116"/>
      <c r="Q7" s="117" t="s">
        <v>512</v>
      </c>
    </row>
    <row r="8" spans="1:35" ht="67" customHeight="1">
      <c r="A8" s="97">
        <v>2019</v>
      </c>
      <c r="B8" s="252"/>
      <c r="C8" s="96" t="s">
        <v>500</v>
      </c>
      <c r="D8" s="116" t="s">
        <v>513</v>
      </c>
      <c r="E8" s="116" t="s">
        <v>502</v>
      </c>
      <c r="F8" s="116" t="s">
        <v>14</v>
      </c>
      <c r="G8" s="116">
        <f t="shared" si="0"/>
        <v>1</v>
      </c>
      <c r="H8" s="116" t="s">
        <v>954</v>
      </c>
      <c r="I8" s="116">
        <f t="shared" si="1"/>
        <v>0</v>
      </c>
      <c r="J8" s="116" t="s">
        <v>504</v>
      </c>
      <c r="K8" s="116">
        <f t="shared" si="2"/>
        <v>0</v>
      </c>
      <c r="L8" s="116" t="s">
        <v>504</v>
      </c>
      <c r="M8" s="116">
        <f t="shared" si="3"/>
        <v>0</v>
      </c>
      <c r="N8" s="116" t="s">
        <v>504</v>
      </c>
      <c r="O8" s="116">
        <f t="shared" si="4"/>
        <v>0</v>
      </c>
      <c r="P8" s="116"/>
      <c r="Q8" s="116"/>
    </row>
    <row r="9" spans="1:35" ht="67" customHeight="1">
      <c r="A9" s="97">
        <v>2019</v>
      </c>
      <c r="B9" s="252"/>
      <c r="C9" s="96" t="s">
        <v>514</v>
      </c>
      <c r="D9" s="116" t="s">
        <v>515</v>
      </c>
      <c r="E9" s="116" t="s">
        <v>502</v>
      </c>
      <c r="F9" s="116" t="s">
        <v>14</v>
      </c>
      <c r="G9" s="116">
        <f t="shared" si="0"/>
        <v>1</v>
      </c>
      <c r="H9" s="116" t="s">
        <v>954</v>
      </c>
      <c r="I9" s="116">
        <f t="shared" si="1"/>
        <v>0</v>
      </c>
      <c r="J9" s="116" t="s">
        <v>504</v>
      </c>
      <c r="K9" s="116">
        <f t="shared" si="2"/>
        <v>0</v>
      </c>
      <c r="L9" s="116" t="s">
        <v>504</v>
      </c>
      <c r="M9" s="116">
        <f t="shared" si="3"/>
        <v>0</v>
      </c>
      <c r="N9" s="116" t="s">
        <v>504</v>
      </c>
      <c r="O9" s="116">
        <f t="shared" si="4"/>
        <v>0</v>
      </c>
      <c r="P9" s="116"/>
      <c r="Q9" s="117" t="s">
        <v>516</v>
      </c>
      <c r="R9" s="115"/>
    </row>
    <row r="10" spans="1:35" ht="67" customHeight="1">
      <c r="A10" s="97">
        <v>2019</v>
      </c>
      <c r="B10" s="252"/>
      <c r="C10" s="96" t="s">
        <v>514</v>
      </c>
      <c r="D10" s="116" t="s">
        <v>517</v>
      </c>
      <c r="E10" s="116" t="s">
        <v>502</v>
      </c>
      <c r="F10" s="116" t="s">
        <v>14</v>
      </c>
      <c r="G10" s="116">
        <f t="shared" si="0"/>
        <v>1</v>
      </c>
      <c r="H10" s="116" t="s">
        <v>954</v>
      </c>
      <c r="I10" s="116">
        <f t="shared" si="1"/>
        <v>0</v>
      </c>
      <c r="J10" s="116" t="s">
        <v>504</v>
      </c>
      <c r="K10" s="116">
        <f t="shared" si="2"/>
        <v>0</v>
      </c>
      <c r="L10" s="116" t="s">
        <v>504</v>
      </c>
      <c r="M10" s="116">
        <f t="shared" si="3"/>
        <v>0</v>
      </c>
      <c r="N10" s="116" t="s">
        <v>504</v>
      </c>
      <c r="O10" s="116">
        <f t="shared" si="4"/>
        <v>0</v>
      </c>
      <c r="P10" s="116"/>
      <c r="Q10" s="117" t="s">
        <v>968</v>
      </c>
    </row>
    <row r="11" spans="1:35" ht="67" customHeight="1">
      <c r="A11" s="97">
        <v>2018</v>
      </c>
      <c r="B11" s="252"/>
      <c r="C11" s="96" t="s">
        <v>518</v>
      </c>
      <c r="D11" s="116" t="s">
        <v>519</v>
      </c>
      <c r="E11" s="116" t="s">
        <v>502</v>
      </c>
      <c r="F11" s="116" t="s">
        <v>14</v>
      </c>
      <c r="G11" s="116">
        <f t="shared" si="0"/>
        <v>1</v>
      </c>
      <c r="H11" s="116" t="s">
        <v>955</v>
      </c>
      <c r="I11" s="116">
        <f t="shared" si="1"/>
        <v>1</v>
      </c>
      <c r="J11" s="116" t="s">
        <v>15</v>
      </c>
      <c r="K11" s="116">
        <f t="shared" si="2"/>
        <v>0</v>
      </c>
      <c r="L11" s="116" t="s">
        <v>15</v>
      </c>
      <c r="M11" s="116">
        <f t="shared" si="3"/>
        <v>0</v>
      </c>
      <c r="N11" s="116" t="s">
        <v>15</v>
      </c>
      <c r="O11" s="116">
        <f t="shared" si="4"/>
        <v>0</v>
      </c>
      <c r="P11" s="116"/>
      <c r="Q11" s="117" t="s">
        <v>520</v>
      </c>
      <c r="R11" s="115"/>
    </row>
    <row r="12" spans="1:35" ht="67" customHeight="1">
      <c r="A12" s="97">
        <v>2019</v>
      </c>
      <c r="B12" s="252"/>
      <c r="C12" s="96" t="s">
        <v>518</v>
      </c>
      <c r="D12" s="116" t="s">
        <v>521</v>
      </c>
      <c r="E12" s="116" t="s">
        <v>502</v>
      </c>
      <c r="F12" s="116" t="s">
        <v>14</v>
      </c>
      <c r="G12" s="116">
        <f t="shared" si="0"/>
        <v>1</v>
      </c>
      <c r="H12" s="116" t="s">
        <v>954</v>
      </c>
      <c r="I12" s="116">
        <f t="shared" si="1"/>
        <v>0</v>
      </c>
      <c r="J12" s="116" t="s">
        <v>504</v>
      </c>
      <c r="K12" s="116">
        <f t="shared" si="2"/>
        <v>0</v>
      </c>
      <c r="L12" s="116" t="s">
        <v>504</v>
      </c>
      <c r="M12" s="116">
        <f t="shared" si="3"/>
        <v>0</v>
      </c>
      <c r="N12" s="116" t="s">
        <v>504</v>
      </c>
      <c r="O12" s="116">
        <f t="shared" si="4"/>
        <v>0</v>
      </c>
      <c r="P12" s="116"/>
      <c r="Q12" s="116"/>
    </row>
    <row r="13" spans="1:35" ht="67" customHeight="1">
      <c r="A13" s="97">
        <v>2019</v>
      </c>
      <c r="B13" s="252"/>
      <c r="C13" s="96" t="s">
        <v>518</v>
      </c>
      <c r="D13" s="116" t="s">
        <v>522</v>
      </c>
      <c r="E13" s="116" t="s">
        <v>502</v>
      </c>
      <c r="F13" s="116" t="s">
        <v>14</v>
      </c>
      <c r="G13" s="116">
        <f t="shared" si="0"/>
        <v>1</v>
      </c>
      <c r="H13" s="116" t="s">
        <v>954</v>
      </c>
      <c r="I13" s="116">
        <f t="shared" si="1"/>
        <v>0</v>
      </c>
      <c r="J13" s="116" t="s">
        <v>504</v>
      </c>
      <c r="K13" s="116">
        <f t="shared" si="2"/>
        <v>0</v>
      </c>
      <c r="L13" s="116" t="s">
        <v>504</v>
      </c>
      <c r="M13" s="116">
        <f t="shared" si="3"/>
        <v>0</v>
      </c>
      <c r="N13" s="116" t="s">
        <v>504</v>
      </c>
      <c r="O13" s="116">
        <f t="shared" si="4"/>
        <v>0</v>
      </c>
      <c r="P13" s="116"/>
      <c r="Q13" s="116"/>
    </row>
    <row r="14" spans="1:35" ht="67" customHeight="1">
      <c r="A14" s="97">
        <v>2019</v>
      </c>
      <c r="B14" s="252"/>
      <c r="C14" s="96" t="s">
        <v>523</v>
      </c>
      <c r="D14" s="116" t="s">
        <v>524</v>
      </c>
      <c r="E14" s="116" t="s">
        <v>502</v>
      </c>
      <c r="F14" s="116" t="s">
        <v>14</v>
      </c>
      <c r="G14" s="116">
        <f t="shared" si="0"/>
        <v>1</v>
      </c>
      <c r="H14" s="116" t="s">
        <v>954</v>
      </c>
      <c r="I14" s="116">
        <f t="shared" si="1"/>
        <v>0</v>
      </c>
      <c r="J14" s="116" t="s">
        <v>504</v>
      </c>
      <c r="K14" s="116">
        <f t="shared" si="2"/>
        <v>0</v>
      </c>
      <c r="L14" s="116" t="s">
        <v>504</v>
      </c>
      <c r="M14" s="116">
        <f t="shared" si="3"/>
        <v>0</v>
      </c>
      <c r="N14" s="116" t="s">
        <v>504</v>
      </c>
      <c r="O14" s="116">
        <f t="shared" si="4"/>
        <v>0</v>
      </c>
      <c r="P14" s="116"/>
      <c r="Q14" s="117" t="s">
        <v>525</v>
      </c>
    </row>
    <row r="15" spans="1:35" ht="67" customHeight="1">
      <c r="A15" s="97">
        <v>2019</v>
      </c>
      <c r="B15" s="252"/>
      <c r="C15" s="96" t="s">
        <v>526</v>
      </c>
      <c r="D15" s="116" t="s">
        <v>527</v>
      </c>
      <c r="E15" s="116" t="s">
        <v>502</v>
      </c>
      <c r="F15" s="116" t="s">
        <v>14</v>
      </c>
      <c r="G15" s="116">
        <f t="shared" si="0"/>
        <v>1</v>
      </c>
      <c r="H15" s="116" t="s">
        <v>954</v>
      </c>
      <c r="I15" s="116">
        <f t="shared" si="1"/>
        <v>0</v>
      </c>
      <c r="J15" s="116" t="s">
        <v>504</v>
      </c>
      <c r="K15" s="116">
        <f t="shared" si="2"/>
        <v>0</v>
      </c>
      <c r="L15" s="116" t="s">
        <v>504</v>
      </c>
      <c r="M15" s="116">
        <f t="shared" si="3"/>
        <v>0</v>
      </c>
      <c r="N15" s="116" t="s">
        <v>504</v>
      </c>
      <c r="O15" s="116">
        <f t="shared" si="4"/>
        <v>0</v>
      </c>
      <c r="P15" s="116"/>
      <c r="Q15" s="117" t="s">
        <v>528</v>
      </c>
      <c r="R15" s="115"/>
    </row>
    <row r="16" spans="1:35" ht="67" customHeight="1">
      <c r="A16" s="97">
        <v>2019</v>
      </c>
      <c r="B16" s="252"/>
      <c r="C16" s="96" t="s">
        <v>529</v>
      </c>
      <c r="D16" s="116" t="s">
        <v>530</v>
      </c>
      <c r="E16" s="116" t="s">
        <v>502</v>
      </c>
      <c r="F16" s="116" t="s">
        <v>14</v>
      </c>
      <c r="G16" s="116">
        <f t="shared" si="0"/>
        <v>1</v>
      </c>
      <c r="H16" s="116" t="s">
        <v>954</v>
      </c>
      <c r="I16" s="116">
        <f t="shared" si="1"/>
        <v>0</v>
      </c>
      <c r="J16" s="116" t="s">
        <v>504</v>
      </c>
      <c r="K16" s="116">
        <f t="shared" si="2"/>
        <v>0</v>
      </c>
      <c r="L16" s="116" t="s">
        <v>504</v>
      </c>
      <c r="M16" s="116">
        <f t="shared" si="3"/>
        <v>0</v>
      </c>
      <c r="N16" s="116" t="s">
        <v>504</v>
      </c>
      <c r="O16" s="116">
        <f t="shared" si="4"/>
        <v>0</v>
      </c>
      <c r="P16" s="116"/>
      <c r="Q16" s="117" t="s">
        <v>531</v>
      </c>
    </row>
    <row r="17" spans="1:18" ht="67" customHeight="1">
      <c r="A17" s="97">
        <v>2019</v>
      </c>
      <c r="B17" s="252"/>
      <c r="C17" s="96" t="s">
        <v>529</v>
      </c>
      <c r="D17" s="116" t="s">
        <v>532</v>
      </c>
      <c r="E17" s="116" t="s">
        <v>502</v>
      </c>
      <c r="F17" s="116" t="s">
        <v>14</v>
      </c>
      <c r="G17" s="116">
        <f t="shared" si="0"/>
        <v>1</v>
      </c>
      <c r="H17" s="116" t="s">
        <v>954</v>
      </c>
      <c r="I17" s="116">
        <f t="shared" si="1"/>
        <v>0</v>
      </c>
      <c r="J17" s="116" t="s">
        <v>504</v>
      </c>
      <c r="K17" s="116">
        <f t="shared" si="2"/>
        <v>0</v>
      </c>
      <c r="L17" s="116" t="s">
        <v>504</v>
      </c>
      <c r="M17" s="116">
        <f t="shared" si="3"/>
        <v>0</v>
      </c>
      <c r="N17" s="116" t="s">
        <v>504</v>
      </c>
      <c r="O17" s="116">
        <f t="shared" si="4"/>
        <v>0</v>
      </c>
      <c r="P17" s="116"/>
      <c r="Q17" s="117" t="s">
        <v>533</v>
      </c>
    </row>
    <row r="18" spans="1:18" ht="67" customHeight="1">
      <c r="A18" s="97">
        <v>2019</v>
      </c>
      <c r="B18" s="252"/>
      <c r="C18" s="96" t="s">
        <v>529</v>
      </c>
      <c r="D18" s="116" t="s">
        <v>534</v>
      </c>
      <c r="E18" s="116" t="s">
        <v>502</v>
      </c>
      <c r="F18" s="116" t="s">
        <v>14</v>
      </c>
      <c r="G18" s="116">
        <f t="shared" si="0"/>
        <v>1</v>
      </c>
      <c r="H18" s="116" t="s">
        <v>954</v>
      </c>
      <c r="I18" s="116">
        <f t="shared" si="1"/>
        <v>0</v>
      </c>
      <c r="J18" s="116" t="s">
        <v>504</v>
      </c>
      <c r="K18" s="116">
        <f t="shared" si="2"/>
        <v>0</v>
      </c>
      <c r="L18" s="116" t="s">
        <v>504</v>
      </c>
      <c r="M18" s="116">
        <f t="shared" si="3"/>
        <v>0</v>
      </c>
      <c r="N18" s="116" t="s">
        <v>504</v>
      </c>
      <c r="O18" s="116">
        <f t="shared" si="4"/>
        <v>0</v>
      </c>
      <c r="P18" s="116"/>
      <c r="Q18" s="117" t="s">
        <v>535</v>
      </c>
    </row>
    <row r="19" spans="1:18" ht="67" customHeight="1">
      <c r="A19" s="97">
        <v>2019</v>
      </c>
      <c r="B19" s="252"/>
      <c r="C19" s="96" t="s">
        <v>536</v>
      </c>
      <c r="D19" s="116" t="s">
        <v>537</v>
      </c>
      <c r="E19" s="116" t="s">
        <v>502</v>
      </c>
      <c r="F19" s="116" t="s">
        <v>14</v>
      </c>
      <c r="G19" s="116">
        <f t="shared" si="0"/>
        <v>1</v>
      </c>
      <c r="H19" s="116" t="s">
        <v>954</v>
      </c>
      <c r="I19" s="116">
        <f t="shared" si="1"/>
        <v>0</v>
      </c>
      <c r="J19" s="116" t="s">
        <v>504</v>
      </c>
      <c r="K19" s="116">
        <f t="shared" si="2"/>
        <v>0</v>
      </c>
      <c r="L19" s="116" t="s">
        <v>504</v>
      </c>
      <c r="M19" s="116">
        <f t="shared" si="3"/>
        <v>0</v>
      </c>
      <c r="N19" s="116" t="s">
        <v>504</v>
      </c>
      <c r="O19" s="116">
        <f t="shared" si="4"/>
        <v>0</v>
      </c>
      <c r="P19" s="116"/>
      <c r="Q19" s="117" t="s">
        <v>538</v>
      </c>
      <c r="R19" s="115"/>
    </row>
    <row r="20" spans="1:18" ht="67" customHeight="1">
      <c r="A20" s="97">
        <v>2019</v>
      </c>
      <c r="B20" s="253" t="s">
        <v>666</v>
      </c>
      <c r="C20" s="96" t="s">
        <v>667</v>
      </c>
      <c r="D20" s="116" t="s">
        <v>668</v>
      </c>
      <c r="E20" s="116" t="s">
        <v>669</v>
      </c>
      <c r="F20" s="116" t="s">
        <v>14</v>
      </c>
      <c r="G20" s="116">
        <f t="shared" si="0"/>
        <v>1</v>
      </c>
      <c r="H20" s="116" t="s">
        <v>954</v>
      </c>
      <c r="I20" s="116">
        <f t="shared" si="1"/>
        <v>0</v>
      </c>
      <c r="J20" s="116" t="s">
        <v>16</v>
      </c>
      <c r="K20" s="116">
        <f t="shared" si="2"/>
        <v>1</v>
      </c>
      <c r="L20" s="116" t="s">
        <v>15</v>
      </c>
      <c r="M20" s="116">
        <f t="shared" si="3"/>
        <v>0</v>
      </c>
      <c r="N20" s="116" t="s">
        <v>15</v>
      </c>
      <c r="O20" s="116">
        <f t="shared" si="4"/>
        <v>0</v>
      </c>
      <c r="P20" s="116">
        <v>2019</v>
      </c>
      <c r="Q20" s="117" t="s">
        <v>670</v>
      </c>
      <c r="R20" s="115"/>
    </row>
    <row r="21" spans="1:18" ht="67" customHeight="1">
      <c r="A21" s="97">
        <v>2019</v>
      </c>
      <c r="B21" s="253"/>
      <c r="C21" s="96" t="s">
        <v>667</v>
      </c>
      <c r="D21" s="116" t="s">
        <v>671</v>
      </c>
      <c r="E21" s="116" t="s">
        <v>669</v>
      </c>
      <c r="F21" s="116" t="s">
        <v>14</v>
      </c>
      <c r="G21" s="116">
        <f t="shared" si="0"/>
        <v>1</v>
      </c>
      <c r="H21" s="116" t="s">
        <v>955</v>
      </c>
      <c r="I21" s="116">
        <f t="shared" si="1"/>
        <v>1</v>
      </c>
      <c r="J21" s="116" t="s">
        <v>16</v>
      </c>
      <c r="K21" s="116">
        <f t="shared" si="2"/>
        <v>1</v>
      </c>
      <c r="L21" s="116" t="s">
        <v>16</v>
      </c>
      <c r="M21" s="116">
        <f t="shared" si="3"/>
        <v>1</v>
      </c>
      <c r="N21" s="116" t="s">
        <v>15</v>
      </c>
      <c r="O21" s="116">
        <f t="shared" si="4"/>
        <v>0</v>
      </c>
      <c r="P21" s="116">
        <v>2019</v>
      </c>
      <c r="Q21" s="117" t="s">
        <v>672</v>
      </c>
    </row>
    <row r="22" spans="1:18" ht="67" customHeight="1">
      <c r="A22" s="97">
        <v>2019</v>
      </c>
      <c r="B22" s="254"/>
      <c r="C22" s="96" t="s">
        <v>21</v>
      </c>
      <c r="D22" s="116" t="s">
        <v>646</v>
      </c>
      <c r="E22" s="116" t="s">
        <v>645</v>
      </c>
      <c r="F22" s="116" t="s">
        <v>14</v>
      </c>
      <c r="G22" s="116">
        <f t="shared" si="0"/>
        <v>1</v>
      </c>
      <c r="H22" s="116" t="s">
        <v>954</v>
      </c>
      <c r="I22" s="116">
        <f t="shared" si="1"/>
        <v>0</v>
      </c>
      <c r="J22" s="116" t="s">
        <v>504</v>
      </c>
      <c r="K22" s="116">
        <f t="shared" si="2"/>
        <v>0</v>
      </c>
      <c r="L22" s="116" t="s">
        <v>504</v>
      </c>
      <c r="M22" s="116">
        <f t="shared" si="3"/>
        <v>0</v>
      </c>
      <c r="N22" s="116" t="s">
        <v>504</v>
      </c>
      <c r="O22" s="116">
        <f t="shared" si="4"/>
        <v>0</v>
      </c>
      <c r="P22" s="116">
        <v>2019</v>
      </c>
      <c r="Q22" s="117" t="s">
        <v>647</v>
      </c>
    </row>
    <row r="23" spans="1:18" ht="67" customHeight="1">
      <c r="A23" s="97">
        <v>2019</v>
      </c>
      <c r="B23" s="254"/>
      <c r="C23" s="96" t="s">
        <v>21</v>
      </c>
      <c r="D23" s="116" t="s">
        <v>648</v>
      </c>
      <c r="E23" s="116" t="s">
        <v>645</v>
      </c>
      <c r="F23" s="116" t="s">
        <v>14</v>
      </c>
      <c r="G23" s="116">
        <f t="shared" si="0"/>
        <v>1</v>
      </c>
      <c r="H23" s="116" t="s">
        <v>954</v>
      </c>
      <c r="I23" s="116">
        <f t="shared" si="1"/>
        <v>0</v>
      </c>
      <c r="J23" s="116" t="s">
        <v>504</v>
      </c>
      <c r="K23" s="116">
        <f t="shared" si="2"/>
        <v>0</v>
      </c>
      <c r="L23" s="116" t="s">
        <v>504</v>
      </c>
      <c r="M23" s="116">
        <f t="shared" si="3"/>
        <v>0</v>
      </c>
      <c r="N23" s="116" t="s">
        <v>504</v>
      </c>
      <c r="O23" s="116">
        <f t="shared" si="4"/>
        <v>0</v>
      </c>
      <c r="P23" s="116">
        <v>2019</v>
      </c>
      <c r="Q23" s="117" t="s">
        <v>649</v>
      </c>
    </row>
    <row r="24" spans="1:18" ht="67" customHeight="1">
      <c r="A24" s="97">
        <v>2019</v>
      </c>
      <c r="B24" s="254"/>
      <c r="C24" s="96" t="s">
        <v>21</v>
      </c>
      <c r="D24" s="116" t="s">
        <v>650</v>
      </c>
      <c r="E24" s="116" t="s">
        <v>645</v>
      </c>
      <c r="F24" s="116" t="s">
        <v>14</v>
      </c>
      <c r="G24" s="116">
        <f t="shared" si="0"/>
        <v>1</v>
      </c>
      <c r="H24" s="116" t="s">
        <v>954</v>
      </c>
      <c r="I24" s="116">
        <f t="shared" si="1"/>
        <v>0</v>
      </c>
      <c r="J24" s="116" t="s">
        <v>504</v>
      </c>
      <c r="K24" s="116">
        <f t="shared" si="2"/>
        <v>0</v>
      </c>
      <c r="L24" s="116" t="s">
        <v>504</v>
      </c>
      <c r="M24" s="116">
        <f t="shared" si="3"/>
        <v>0</v>
      </c>
      <c r="N24" s="116" t="s">
        <v>504</v>
      </c>
      <c r="O24" s="116">
        <f t="shared" si="4"/>
        <v>0</v>
      </c>
      <c r="P24" s="116">
        <v>2019</v>
      </c>
      <c r="Q24" s="117" t="s">
        <v>651</v>
      </c>
    </row>
    <row r="25" spans="1:18" ht="67" customHeight="1">
      <c r="A25" s="97">
        <v>2019</v>
      </c>
      <c r="B25" s="254"/>
      <c r="C25" s="96" t="s">
        <v>21</v>
      </c>
      <c r="D25" s="116" t="s">
        <v>652</v>
      </c>
      <c r="E25" s="116" t="s">
        <v>645</v>
      </c>
      <c r="F25" s="116" t="s">
        <v>14</v>
      </c>
      <c r="G25" s="116">
        <f t="shared" si="0"/>
        <v>1</v>
      </c>
      <c r="H25" s="116" t="s">
        <v>954</v>
      </c>
      <c r="I25" s="116">
        <f t="shared" si="1"/>
        <v>0</v>
      </c>
      <c r="J25" s="116" t="s">
        <v>504</v>
      </c>
      <c r="K25" s="116">
        <f t="shared" si="2"/>
        <v>0</v>
      </c>
      <c r="L25" s="116" t="s">
        <v>504</v>
      </c>
      <c r="M25" s="116">
        <f t="shared" si="3"/>
        <v>0</v>
      </c>
      <c r="N25" s="116" t="s">
        <v>504</v>
      </c>
      <c r="O25" s="116">
        <f t="shared" si="4"/>
        <v>0</v>
      </c>
      <c r="P25" s="116">
        <v>2018</v>
      </c>
      <c r="Q25" s="117" t="s">
        <v>653</v>
      </c>
    </row>
    <row r="26" spans="1:18" ht="67" customHeight="1">
      <c r="A26" s="97">
        <v>2019</v>
      </c>
      <c r="B26" s="254"/>
      <c r="C26" s="96" t="s">
        <v>21</v>
      </c>
      <c r="D26" s="116" t="s">
        <v>654</v>
      </c>
      <c r="E26" s="116" t="s">
        <v>645</v>
      </c>
      <c r="F26" s="116" t="s">
        <v>14</v>
      </c>
      <c r="G26" s="116">
        <f t="shared" si="0"/>
        <v>1</v>
      </c>
      <c r="H26" s="116" t="s">
        <v>955</v>
      </c>
      <c r="I26" s="116">
        <f t="shared" si="1"/>
        <v>1</v>
      </c>
      <c r="J26" s="116" t="s">
        <v>15</v>
      </c>
      <c r="K26" s="116">
        <f t="shared" si="2"/>
        <v>0</v>
      </c>
      <c r="L26" s="116" t="s">
        <v>15</v>
      </c>
      <c r="M26" s="116">
        <f t="shared" si="3"/>
        <v>0</v>
      </c>
      <c r="N26" s="116" t="s">
        <v>15</v>
      </c>
      <c r="O26" s="116">
        <f t="shared" si="4"/>
        <v>0</v>
      </c>
      <c r="P26" s="116">
        <v>2019</v>
      </c>
      <c r="Q26" s="117" t="s">
        <v>655</v>
      </c>
    </row>
    <row r="27" spans="1:18" ht="67" customHeight="1">
      <c r="A27" s="97">
        <v>2019</v>
      </c>
      <c r="B27" s="254"/>
      <c r="C27" s="96" t="s">
        <v>21</v>
      </c>
      <c r="D27" s="116" t="s">
        <v>656</v>
      </c>
      <c r="E27" s="116" t="s">
        <v>645</v>
      </c>
      <c r="F27" s="116" t="s">
        <v>14</v>
      </c>
      <c r="G27" s="116">
        <f t="shared" si="0"/>
        <v>1</v>
      </c>
      <c r="H27" s="116" t="s">
        <v>954</v>
      </c>
      <c r="I27" s="116">
        <f t="shared" si="1"/>
        <v>0</v>
      </c>
      <c r="J27" s="116" t="s">
        <v>504</v>
      </c>
      <c r="K27" s="116">
        <f t="shared" si="2"/>
        <v>0</v>
      </c>
      <c r="L27" s="116" t="s">
        <v>504</v>
      </c>
      <c r="M27" s="116">
        <f t="shared" si="3"/>
        <v>0</v>
      </c>
      <c r="N27" s="116" t="s">
        <v>504</v>
      </c>
      <c r="O27" s="116">
        <f t="shared" si="4"/>
        <v>0</v>
      </c>
      <c r="P27" s="116">
        <v>2019</v>
      </c>
      <c r="Q27" s="117" t="s">
        <v>657</v>
      </c>
    </row>
    <row r="28" spans="1:18" ht="67" customHeight="1">
      <c r="A28" s="97">
        <v>2019</v>
      </c>
      <c r="B28" s="254"/>
      <c r="C28" s="96" t="s">
        <v>21</v>
      </c>
      <c r="D28" s="116" t="s">
        <v>658</v>
      </c>
      <c r="E28" s="116" t="s">
        <v>645</v>
      </c>
      <c r="F28" s="116" t="s">
        <v>14</v>
      </c>
      <c r="G28" s="116">
        <f t="shared" si="0"/>
        <v>1</v>
      </c>
      <c r="H28" s="116" t="s">
        <v>954</v>
      </c>
      <c r="I28" s="116">
        <f t="shared" si="1"/>
        <v>0</v>
      </c>
      <c r="J28" s="116" t="s">
        <v>504</v>
      </c>
      <c r="K28" s="116">
        <f t="shared" si="2"/>
        <v>0</v>
      </c>
      <c r="L28" s="116" t="s">
        <v>504</v>
      </c>
      <c r="M28" s="116">
        <f t="shared" si="3"/>
        <v>0</v>
      </c>
      <c r="N28" s="116" t="s">
        <v>504</v>
      </c>
      <c r="O28" s="116">
        <f t="shared" si="4"/>
        <v>0</v>
      </c>
      <c r="P28" s="116">
        <v>2019</v>
      </c>
      <c r="Q28" s="117" t="s">
        <v>659</v>
      </c>
    </row>
    <row r="29" spans="1:18" ht="67" customHeight="1">
      <c r="A29" s="97">
        <v>2019</v>
      </c>
      <c r="B29" s="254"/>
      <c r="C29" s="96" t="s">
        <v>21</v>
      </c>
      <c r="D29" s="116" t="s">
        <v>660</v>
      </c>
      <c r="E29" s="116" t="s">
        <v>645</v>
      </c>
      <c r="F29" s="116" t="s">
        <v>14</v>
      </c>
      <c r="G29" s="116">
        <f t="shared" si="0"/>
        <v>1</v>
      </c>
      <c r="H29" s="116" t="s">
        <v>954</v>
      </c>
      <c r="I29" s="116">
        <f t="shared" si="1"/>
        <v>0</v>
      </c>
      <c r="J29" s="116" t="s">
        <v>504</v>
      </c>
      <c r="K29" s="116">
        <f t="shared" si="2"/>
        <v>0</v>
      </c>
      <c r="L29" s="116" t="s">
        <v>504</v>
      </c>
      <c r="M29" s="116">
        <f t="shared" si="3"/>
        <v>0</v>
      </c>
      <c r="N29" s="116" t="s">
        <v>504</v>
      </c>
      <c r="O29" s="116">
        <f t="shared" si="4"/>
        <v>0</v>
      </c>
      <c r="P29" s="116">
        <v>2019</v>
      </c>
      <c r="Q29" s="117" t="s">
        <v>661</v>
      </c>
    </row>
    <row r="30" spans="1:18" ht="67" customHeight="1">
      <c r="A30" s="97">
        <v>2019</v>
      </c>
      <c r="B30" s="254"/>
      <c r="C30" s="96" t="s">
        <v>21</v>
      </c>
      <c r="D30" s="116" t="s">
        <v>662</v>
      </c>
      <c r="E30" s="116" t="s">
        <v>645</v>
      </c>
      <c r="F30" s="116" t="s">
        <v>14</v>
      </c>
      <c r="G30" s="116">
        <f t="shared" si="0"/>
        <v>1</v>
      </c>
      <c r="H30" s="116" t="s">
        <v>954</v>
      </c>
      <c r="I30" s="116">
        <f t="shared" si="1"/>
        <v>0</v>
      </c>
      <c r="J30" s="116" t="s">
        <v>504</v>
      </c>
      <c r="K30" s="116">
        <f t="shared" si="2"/>
        <v>0</v>
      </c>
      <c r="L30" s="116" t="s">
        <v>504</v>
      </c>
      <c r="M30" s="116">
        <f t="shared" si="3"/>
        <v>0</v>
      </c>
      <c r="N30" s="116" t="s">
        <v>504</v>
      </c>
      <c r="O30" s="116">
        <f t="shared" si="4"/>
        <v>0</v>
      </c>
      <c r="P30" s="116">
        <v>2019</v>
      </c>
      <c r="Q30" s="117" t="s">
        <v>663</v>
      </c>
    </row>
    <row r="31" spans="1:18" ht="67" customHeight="1">
      <c r="A31" s="97">
        <v>2016</v>
      </c>
      <c r="B31" s="118" t="s">
        <v>53</v>
      </c>
      <c r="C31" s="96" t="s">
        <v>54</v>
      </c>
      <c r="D31" s="116" t="s">
        <v>55</v>
      </c>
      <c r="E31" s="116" t="s">
        <v>13</v>
      </c>
      <c r="F31" s="116" t="s">
        <v>14</v>
      </c>
      <c r="G31" s="116">
        <f t="shared" si="0"/>
        <v>1</v>
      </c>
      <c r="H31" s="116" t="s">
        <v>955</v>
      </c>
      <c r="I31" s="116">
        <f t="shared" si="1"/>
        <v>1</v>
      </c>
      <c r="J31" s="116" t="s">
        <v>16</v>
      </c>
      <c r="K31" s="116">
        <f t="shared" si="2"/>
        <v>1</v>
      </c>
      <c r="L31" s="116" t="s">
        <v>16</v>
      </c>
      <c r="M31" s="116">
        <f t="shared" si="3"/>
        <v>1</v>
      </c>
      <c r="N31" s="116" t="s">
        <v>16</v>
      </c>
      <c r="O31" s="116">
        <f t="shared" si="4"/>
        <v>1</v>
      </c>
      <c r="P31" s="116" t="s">
        <v>17</v>
      </c>
      <c r="Q31" s="116" t="s">
        <v>56</v>
      </c>
    </row>
    <row r="32" spans="1:18" ht="67" customHeight="1">
      <c r="A32" s="97">
        <v>2016</v>
      </c>
      <c r="B32" s="118"/>
      <c r="C32" s="96" t="s">
        <v>54</v>
      </c>
      <c r="D32" s="116" t="s">
        <v>57</v>
      </c>
      <c r="E32" s="116" t="s">
        <v>13</v>
      </c>
      <c r="F32" s="116" t="s">
        <v>14</v>
      </c>
      <c r="G32" s="116">
        <f t="shared" si="0"/>
        <v>1</v>
      </c>
      <c r="H32" s="116" t="s">
        <v>955</v>
      </c>
      <c r="I32" s="116">
        <f t="shared" si="1"/>
        <v>1</v>
      </c>
      <c r="J32" s="116" t="s">
        <v>15</v>
      </c>
      <c r="K32" s="116">
        <f t="shared" si="2"/>
        <v>0</v>
      </c>
      <c r="L32" s="116" t="s">
        <v>15</v>
      </c>
      <c r="M32" s="116">
        <f t="shared" si="3"/>
        <v>0</v>
      </c>
      <c r="N32" s="116" t="s">
        <v>16</v>
      </c>
      <c r="O32" s="116">
        <f t="shared" si="4"/>
        <v>1</v>
      </c>
      <c r="P32" s="116" t="s">
        <v>17</v>
      </c>
      <c r="Q32" s="116"/>
    </row>
    <row r="33" spans="1:17" ht="67" customHeight="1">
      <c r="A33" s="97">
        <v>2016</v>
      </c>
      <c r="B33" s="118"/>
      <c r="C33" s="96" t="s">
        <v>54</v>
      </c>
      <c r="D33" s="116" t="s">
        <v>58</v>
      </c>
      <c r="E33" s="116" t="s">
        <v>13</v>
      </c>
      <c r="F33" s="116" t="s">
        <v>14</v>
      </c>
      <c r="G33" s="116">
        <f t="shared" si="0"/>
        <v>1</v>
      </c>
      <c r="H33" s="116" t="s">
        <v>955</v>
      </c>
      <c r="I33" s="116">
        <f t="shared" si="1"/>
        <v>1</v>
      </c>
      <c r="J33" s="116" t="s">
        <v>15</v>
      </c>
      <c r="K33" s="116">
        <f t="shared" si="2"/>
        <v>0</v>
      </c>
      <c r="L33" s="116" t="s">
        <v>15</v>
      </c>
      <c r="M33" s="116">
        <f t="shared" si="3"/>
        <v>0</v>
      </c>
      <c r="N33" s="116" t="s">
        <v>16</v>
      </c>
      <c r="O33" s="116">
        <f t="shared" si="4"/>
        <v>1</v>
      </c>
      <c r="P33" s="116" t="s">
        <v>17</v>
      </c>
      <c r="Q33" s="116" t="s">
        <v>59</v>
      </c>
    </row>
    <row r="34" spans="1:17" ht="67" customHeight="1">
      <c r="A34" s="97">
        <v>2016</v>
      </c>
      <c r="B34" s="118"/>
      <c r="C34" s="96" t="s">
        <v>54</v>
      </c>
      <c r="D34" s="116" t="s">
        <v>60</v>
      </c>
      <c r="E34" s="116" t="s">
        <v>13</v>
      </c>
      <c r="F34" s="116" t="s">
        <v>14</v>
      </c>
      <c r="G34" s="116">
        <f t="shared" si="0"/>
        <v>1</v>
      </c>
      <c r="H34" s="116" t="s">
        <v>955</v>
      </c>
      <c r="I34" s="116">
        <f t="shared" si="1"/>
        <v>1</v>
      </c>
      <c r="J34" s="116" t="s">
        <v>16</v>
      </c>
      <c r="K34" s="116">
        <f t="shared" si="2"/>
        <v>1</v>
      </c>
      <c r="L34" s="116" t="s">
        <v>15</v>
      </c>
      <c r="M34" s="116">
        <f t="shared" si="3"/>
        <v>0</v>
      </c>
      <c r="N34" s="116" t="s">
        <v>16</v>
      </c>
      <c r="O34" s="116">
        <f t="shared" si="4"/>
        <v>1</v>
      </c>
      <c r="P34" s="116" t="s">
        <v>17</v>
      </c>
      <c r="Q34" s="116" t="s">
        <v>61</v>
      </c>
    </row>
    <row r="35" spans="1:17" ht="86" customHeight="1">
      <c r="A35" s="97">
        <v>2017</v>
      </c>
      <c r="B35" s="118"/>
      <c r="C35" s="96" t="s">
        <v>54</v>
      </c>
      <c r="D35" s="116" t="s">
        <v>82</v>
      </c>
      <c r="E35" s="116" t="s">
        <v>63</v>
      </c>
      <c r="F35" s="116" t="s">
        <v>14</v>
      </c>
      <c r="G35" s="116">
        <f t="shared" si="0"/>
        <v>1</v>
      </c>
      <c r="H35" s="116" t="s">
        <v>955</v>
      </c>
      <c r="I35" s="116">
        <f t="shared" si="1"/>
        <v>1</v>
      </c>
      <c r="J35" s="116" t="s">
        <v>16</v>
      </c>
      <c r="K35" s="116">
        <f t="shared" si="2"/>
        <v>1</v>
      </c>
      <c r="L35" s="116" t="s">
        <v>16</v>
      </c>
      <c r="M35" s="116">
        <f t="shared" si="3"/>
        <v>1</v>
      </c>
      <c r="N35" s="116" t="s">
        <v>16</v>
      </c>
      <c r="O35" s="116">
        <f t="shared" si="4"/>
        <v>1</v>
      </c>
      <c r="P35" s="116" t="s">
        <v>64</v>
      </c>
      <c r="Q35" s="116"/>
    </row>
    <row r="36" spans="1:17" ht="67" customHeight="1">
      <c r="A36" s="97">
        <v>2017</v>
      </c>
      <c r="B36" s="118"/>
      <c r="C36" s="96" t="s">
        <v>54</v>
      </c>
      <c r="D36" s="116" t="s">
        <v>83</v>
      </c>
      <c r="E36" s="116" t="s">
        <v>63</v>
      </c>
      <c r="F36" s="116" t="s">
        <v>14</v>
      </c>
      <c r="G36" s="116">
        <f t="shared" si="0"/>
        <v>1</v>
      </c>
      <c r="H36" s="116" t="s">
        <v>955</v>
      </c>
      <c r="I36" s="116">
        <f t="shared" si="1"/>
        <v>1</v>
      </c>
      <c r="J36" s="116" t="s">
        <v>16</v>
      </c>
      <c r="K36" s="116">
        <f t="shared" si="2"/>
        <v>1</v>
      </c>
      <c r="L36" s="116" t="s">
        <v>16</v>
      </c>
      <c r="M36" s="116">
        <f t="shared" si="3"/>
        <v>1</v>
      </c>
      <c r="N36" s="116" t="s">
        <v>16</v>
      </c>
      <c r="O36" s="116">
        <f t="shared" si="4"/>
        <v>1</v>
      </c>
      <c r="P36" s="116" t="s">
        <v>64</v>
      </c>
      <c r="Q36" s="116"/>
    </row>
    <row r="37" spans="1:17" ht="67" customHeight="1">
      <c r="A37" s="97">
        <v>2017</v>
      </c>
      <c r="B37" s="118"/>
      <c r="C37" s="96" t="s">
        <v>54</v>
      </c>
      <c r="D37" s="116" t="s">
        <v>84</v>
      </c>
      <c r="E37" s="116" t="s">
        <v>63</v>
      </c>
      <c r="F37" s="116" t="s">
        <v>14</v>
      </c>
      <c r="G37" s="116">
        <f t="shared" si="0"/>
        <v>1</v>
      </c>
      <c r="H37" s="116" t="s">
        <v>955</v>
      </c>
      <c r="I37" s="116">
        <f t="shared" si="1"/>
        <v>1</v>
      </c>
      <c r="J37" s="116" t="s">
        <v>16</v>
      </c>
      <c r="K37" s="116">
        <f t="shared" si="2"/>
        <v>1</v>
      </c>
      <c r="L37" s="116" t="s">
        <v>16</v>
      </c>
      <c r="M37" s="116">
        <f t="shared" si="3"/>
        <v>1</v>
      </c>
      <c r="N37" s="116" t="s">
        <v>16</v>
      </c>
      <c r="O37" s="116">
        <f t="shared" si="4"/>
        <v>1</v>
      </c>
      <c r="P37" s="116" t="s">
        <v>64</v>
      </c>
      <c r="Q37" s="116"/>
    </row>
    <row r="38" spans="1:17" ht="67" customHeight="1">
      <c r="A38" s="97">
        <v>2017</v>
      </c>
      <c r="B38" s="118"/>
      <c r="C38" s="96" t="s">
        <v>54</v>
      </c>
      <c r="D38" s="116" t="s">
        <v>85</v>
      </c>
      <c r="E38" s="116" t="s">
        <v>63</v>
      </c>
      <c r="F38" s="116" t="s">
        <v>14</v>
      </c>
      <c r="G38" s="116">
        <f t="shared" si="0"/>
        <v>1</v>
      </c>
      <c r="H38" s="116" t="s">
        <v>955</v>
      </c>
      <c r="I38" s="116">
        <f t="shared" si="1"/>
        <v>1</v>
      </c>
      <c r="J38" s="116" t="s">
        <v>16</v>
      </c>
      <c r="K38" s="116">
        <f t="shared" si="2"/>
        <v>1</v>
      </c>
      <c r="L38" s="116" t="s">
        <v>16</v>
      </c>
      <c r="M38" s="116">
        <f t="shared" si="3"/>
        <v>1</v>
      </c>
      <c r="N38" s="116" t="s">
        <v>16</v>
      </c>
      <c r="O38" s="116">
        <f t="shared" si="4"/>
        <v>1</v>
      </c>
      <c r="P38" s="116" t="s">
        <v>64</v>
      </c>
      <c r="Q38" s="116"/>
    </row>
    <row r="39" spans="1:17" ht="67" customHeight="1">
      <c r="A39" s="97">
        <v>2019</v>
      </c>
      <c r="B39" s="118"/>
      <c r="C39" s="106" t="s">
        <v>330</v>
      </c>
      <c r="D39" s="116" t="s">
        <v>331</v>
      </c>
      <c r="E39" s="116" t="s">
        <v>332</v>
      </c>
      <c r="F39" s="116" t="s">
        <v>680</v>
      </c>
      <c r="G39" s="116">
        <f t="shared" si="0"/>
        <v>0</v>
      </c>
      <c r="H39" s="116" t="s">
        <v>955</v>
      </c>
      <c r="I39" s="116">
        <f t="shared" si="1"/>
        <v>1</v>
      </c>
      <c r="J39" s="116" t="s">
        <v>15</v>
      </c>
      <c r="K39" s="116">
        <f t="shared" si="2"/>
        <v>0</v>
      </c>
      <c r="L39" s="116" t="s">
        <v>36</v>
      </c>
      <c r="M39" s="116">
        <f t="shared" si="3"/>
        <v>0</v>
      </c>
      <c r="N39" s="116" t="s">
        <v>15</v>
      </c>
      <c r="O39" s="116">
        <f t="shared" si="4"/>
        <v>0</v>
      </c>
      <c r="P39" s="119"/>
      <c r="Q39" s="116"/>
    </row>
    <row r="40" spans="1:17" ht="67" customHeight="1">
      <c r="A40" s="97">
        <v>2019</v>
      </c>
      <c r="B40" s="118"/>
      <c r="C40" s="106" t="s">
        <v>330</v>
      </c>
      <c r="D40" s="116" t="s">
        <v>333</v>
      </c>
      <c r="E40" s="116" t="s">
        <v>334</v>
      </c>
      <c r="F40" s="116" t="s">
        <v>676</v>
      </c>
      <c r="G40" s="116">
        <f t="shared" si="0"/>
        <v>0</v>
      </c>
      <c r="H40" s="116" t="s">
        <v>955</v>
      </c>
      <c r="I40" s="116">
        <f t="shared" si="1"/>
        <v>1</v>
      </c>
      <c r="J40" s="116" t="s">
        <v>15</v>
      </c>
      <c r="K40" s="116">
        <f t="shared" si="2"/>
        <v>0</v>
      </c>
      <c r="L40" s="116" t="s">
        <v>15</v>
      </c>
      <c r="M40" s="116">
        <f t="shared" si="3"/>
        <v>0</v>
      </c>
      <c r="N40" s="116" t="s">
        <v>16</v>
      </c>
      <c r="O40" s="116">
        <f t="shared" si="4"/>
        <v>1</v>
      </c>
      <c r="P40" s="119"/>
      <c r="Q40" s="116"/>
    </row>
    <row r="41" spans="1:17" ht="67" customHeight="1">
      <c r="A41" s="120">
        <v>2018</v>
      </c>
      <c r="B41" s="118"/>
      <c r="C41" s="106" t="s">
        <v>330</v>
      </c>
      <c r="D41" s="116" t="s">
        <v>335</v>
      </c>
      <c r="E41" s="116" t="s">
        <v>336</v>
      </c>
      <c r="F41" s="116" t="s">
        <v>677</v>
      </c>
      <c r="G41" s="116">
        <f t="shared" si="0"/>
        <v>0</v>
      </c>
      <c r="H41" s="116" t="s">
        <v>955</v>
      </c>
      <c r="I41" s="116">
        <f t="shared" si="1"/>
        <v>1</v>
      </c>
      <c r="J41" s="116" t="s">
        <v>15</v>
      </c>
      <c r="K41" s="116">
        <f t="shared" si="2"/>
        <v>0</v>
      </c>
      <c r="L41" s="116" t="s">
        <v>15</v>
      </c>
      <c r="M41" s="116">
        <f t="shared" si="3"/>
        <v>0</v>
      </c>
      <c r="N41" s="116" t="s">
        <v>15</v>
      </c>
      <c r="O41" s="116">
        <f t="shared" si="4"/>
        <v>0</v>
      </c>
      <c r="P41" s="119"/>
      <c r="Q41" s="116"/>
    </row>
    <row r="42" spans="1:17" ht="67" customHeight="1">
      <c r="A42" s="97">
        <v>2018</v>
      </c>
      <c r="B42" s="118"/>
      <c r="C42" s="106" t="s">
        <v>330</v>
      </c>
      <c r="D42" s="116" t="s">
        <v>337</v>
      </c>
      <c r="E42" s="116" t="s">
        <v>315</v>
      </c>
      <c r="F42" s="116" t="s">
        <v>315</v>
      </c>
      <c r="G42" s="116">
        <f t="shared" si="0"/>
        <v>0</v>
      </c>
      <c r="H42" s="116" t="s">
        <v>955</v>
      </c>
      <c r="I42" s="116">
        <f t="shared" si="1"/>
        <v>1</v>
      </c>
      <c r="J42" s="116" t="s">
        <v>15</v>
      </c>
      <c r="K42" s="116">
        <f t="shared" si="2"/>
        <v>0</v>
      </c>
      <c r="L42" s="116" t="s">
        <v>16</v>
      </c>
      <c r="M42" s="116">
        <f t="shared" si="3"/>
        <v>1</v>
      </c>
      <c r="N42" s="116" t="s">
        <v>15</v>
      </c>
      <c r="O42" s="116">
        <f t="shared" si="4"/>
        <v>0</v>
      </c>
      <c r="P42" s="119"/>
      <c r="Q42" s="116"/>
    </row>
    <row r="43" spans="1:17" ht="67" customHeight="1">
      <c r="A43" s="97">
        <v>2018</v>
      </c>
      <c r="B43" s="118"/>
      <c r="C43" s="106" t="s">
        <v>330</v>
      </c>
      <c r="D43" s="116" t="s">
        <v>338</v>
      </c>
      <c r="E43" s="116" t="s">
        <v>339</v>
      </c>
      <c r="F43" s="116" t="s">
        <v>678</v>
      </c>
      <c r="G43" s="116">
        <f t="shared" si="0"/>
        <v>0</v>
      </c>
      <c r="H43" s="116" t="s">
        <v>955</v>
      </c>
      <c r="I43" s="116">
        <f t="shared" si="1"/>
        <v>1</v>
      </c>
      <c r="J43" s="116" t="s">
        <v>15</v>
      </c>
      <c r="K43" s="116">
        <f t="shared" si="2"/>
        <v>0</v>
      </c>
      <c r="L43" s="116" t="s">
        <v>15</v>
      </c>
      <c r="M43" s="116">
        <f t="shared" si="3"/>
        <v>0</v>
      </c>
      <c r="N43" s="116" t="s">
        <v>15</v>
      </c>
      <c r="O43" s="116">
        <f t="shared" si="4"/>
        <v>0</v>
      </c>
      <c r="P43" s="119"/>
      <c r="Q43" s="116"/>
    </row>
    <row r="44" spans="1:17" ht="67" customHeight="1">
      <c r="A44" s="97">
        <v>2017</v>
      </c>
      <c r="B44" s="118"/>
      <c r="C44" s="106" t="s">
        <v>330</v>
      </c>
      <c r="D44" s="116" t="s">
        <v>340</v>
      </c>
      <c r="E44" s="116" t="s">
        <v>293</v>
      </c>
      <c r="F44" s="121" t="s">
        <v>293</v>
      </c>
      <c r="G44" s="116">
        <f t="shared" si="0"/>
        <v>0</v>
      </c>
      <c r="H44" s="116" t="s">
        <v>955</v>
      </c>
      <c r="I44" s="116">
        <f t="shared" si="1"/>
        <v>1</v>
      </c>
      <c r="J44" s="116" t="s">
        <v>36</v>
      </c>
      <c r="K44" s="116">
        <f t="shared" si="2"/>
        <v>0</v>
      </c>
      <c r="L44" s="116" t="s">
        <v>15</v>
      </c>
      <c r="M44" s="116">
        <f t="shared" si="3"/>
        <v>0</v>
      </c>
      <c r="N44" s="116" t="s">
        <v>15</v>
      </c>
      <c r="O44" s="116">
        <f t="shared" si="4"/>
        <v>0</v>
      </c>
      <c r="P44" s="119"/>
      <c r="Q44" s="116"/>
    </row>
    <row r="45" spans="1:17" ht="67" customHeight="1">
      <c r="A45" s="97">
        <v>2015</v>
      </c>
      <c r="B45" s="118"/>
      <c r="C45" s="106" t="s">
        <v>330</v>
      </c>
      <c r="D45" s="116" t="s">
        <v>341</v>
      </c>
      <c r="E45" s="116" t="s">
        <v>342</v>
      </c>
      <c r="F45" s="116" t="s">
        <v>342</v>
      </c>
      <c r="G45" s="116">
        <f t="shared" si="0"/>
        <v>0</v>
      </c>
      <c r="H45" s="116" t="s">
        <v>955</v>
      </c>
      <c r="I45" s="116">
        <f t="shared" si="1"/>
        <v>1</v>
      </c>
      <c r="J45" s="116" t="s">
        <v>36</v>
      </c>
      <c r="K45" s="116">
        <f t="shared" si="2"/>
        <v>0</v>
      </c>
      <c r="L45" s="116" t="s">
        <v>15</v>
      </c>
      <c r="M45" s="116">
        <f t="shared" si="3"/>
        <v>0</v>
      </c>
      <c r="N45" s="116" t="s">
        <v>15</v>
      </c>
      <c r="O45" s="116">
        <f t="shared" si="4"/>
        <v>0</v>
      </c>
      <c r="P45" s="119"/>
      <c r="Q45" s="116"/>
    </row>
    <row r="46" spans="1:17" ht="67" customHeight="1">
      <c r="A46" s="97">
        <v>2017</v>
      </c>
      <c r="B46" s="118"/>
      <c r="C46" s="106" t="s">
        <v>330</v>
      </c>
      <c r="D46" s="116" t="s">
        <v>344</v>
      </c>
      <c r="E46" s="116" t="s">
        <v>293</v>
      </c>
      <c r="F46" s="116" t="s">
        <v>293</v>
      </c>
      <c r="G46" s="116">
        <f t="shared" si="0"/>
        <v>0</v>
      </c>
      <c r="H46" s="116" t="s">
        <v>955</v>
      </c>
      <c r="I46" s="116">
        <f t="shared" si="1"/>
        <v>1</v>
      </c>
      <c r="J46" s="116" t="s">
        <v>16</v>
      </c>
      <c r="K46" s="116">
        <f t="shared" si="2"/>
        <v>1</v>
      </c>
      <c r="L46" s="116" t="s">
        <v>16</v>
      </c>
      <c r="M46" s="116">
        <f t="shared" si="3"/>
        <v>1</v>
      </c>
      <c r="N46" s="116" t="s">
        <v>16</v>
      </c>
      <c r="O46" s="116">
        <f t="shared" si="4"/>
        <v>1</v>
      </c>
      <c r="P46" s="119"/>
      <c r="Q46" s="116"/>
    </row>
    <row r="47" spans="1:17" ht="67" customHeight="1">
      <c r="A47" s="97">
        <v>2017</v>
      </c>
      <c r="B47" s="118"/>
      <c r="C47" s="106" t="s">
        <v>330</v>
      </c>
      <c r="D47" s="116" t="s">
        <v>345</v>
      </c>
      <c r="E47" s="116" t="s">
        <v>293</v>
      </c>
      <c r="F47" s="116" t="s">
        <v>293</v>
      </c>
      <c r="G47" s="116">
        <f t="shared" si="0"/>
        <v>0</v>
      </c>
      <c r="H47" s="116" t="s">
        <v>955</v>
      </c>
      <c r="I47" s="116">
        <f t="shared" si="1"/>
        <v>1</v>
      </c>
      <c r="J47" s="116" t="s">
        <v>16</v>
      </c>
      <c r="K47" s="116">
        <f t="shared" si="2"/>
        <v>1</v>
      </c>
      <c r="L47" s="116" t="s">
        <v>16</v>
      </c>
      <c r="M47" s="116">
        <f t="shared" si="3"/>
        <v>1</v>
      </c>
      <c r="N47" s="116" t="s">
        <v>16</v>
      </c>
      <c r="O47" s="116">
        <f t="shared" si="4"/>
        <v>1</v>
      </c>
      <c r="P47" s="119"/>
      <c r="Q47" s="116"/>
    </row>
    <row r="48" spans="1:17" ht="67" customHeight="1">
      <c r="A48" s="97">
        <v>2016</v>
      </c>
      <c r="B48" s="118"/>
      <c r="C48" s="106" t="s">
        <v>330</v>
      </c>
      <c r="D48" s="116" t="s">
        <v>346</v>
      </c>
      <c r="E48" s="116" t="s">
        <v>347</v>
      </c>
      <c r="F48" s="116" t="s">
        <v>347</v>
      </c>
      <c r="G48" s="116">
        <f t="shared" si="0"/>
        <v>0</v>
      </c>
      <c r="H48" s="116" t="s">
        <v>955</v>
      </c>
      <c r="I48" s="116">
        <f t="shared" si="1"/>
        <v>1</v>
      </c>
      <c r="J48" s="116" t="s">
        <v>15</v>
      </c>
      <c r="K48" s="116">
        <f t="shared" si="2"/>
        <v>0</v>
      </c>
      <c r="L48" s="116" t="s">
        <v>15</v>
      </c>
      <c r="M48" s="116">
        <f t="shared" si="3"/>
        <v>0</v>
      </c>
      <c r="N48" s="116" t="s">
        <v>15</v>
      </c>
      <c r="O48" s="116">
        <f t="shared" si="4"/>
        <v>0</v>
      </c>
      <c r="P48" s="119"/>
      <c r="Q48" s="116"/>
    </row>
    <row r="49" spans="1:17" ht="67" customHeight="1">
      <c r="A49" s="97">
        <v>2019</v>
      </c>
      <c r="B49" s="118"/>
      <c r="C49" s="106" t="s">
        <v>350</v>
      </c>
      <c r="D49" s="116" t="s">
        <v>351</v>
      </c>
      <c r="E49" s="116" t="s">
        <v>334</v>
      </c>
      <c r="F49" s="116" t="s">
        <v>334</v>
      </c>
      <c r="G49" s="116">
        <f t="shared" si="0"/>
        <v>0</v>
      </c>
      <c r="H49" s="116" t="s">
        <v>955</v>
      </c>
      <c r="I49" s="116">
        <f t="shared" si="1"/>
        <v>1</v>
      </c>
      <c r="J49" s="116" t="s">
        <v>36</v>
      </c>
      <c r="K49" s="116">
        <f t="shared" si="2"/>
        <v>0</v>
      </c>
      <c r="L49" s="116" t="s">
        <v>36</v>
      </c>
      <c r="M49" s="116">
        <f t="shared" si="3"/>
        <v>0</v>
      </c>
      <c r="N49" s="116" t="s">
        <v>36</v>
      </c>
      <c r="O49" s="116">
        <f t="shared" si="4"/>
        <v>0</v>
      </c>
      <c r="P49" s="119"/>
      <c r="Q49" s="116"/>
    </row>
    <row r="50" spans="1:17" ht="67" customHeight="1">
      <c r="A50" s="97">
        <v>2019</v>
      </c>
      <c r="B50" s="118"/>
      <c r="C50" s="106" t="s">
        <v>350</v>
      </c>
      <c r="D50" s="116" t="s">
        <v>352</v>
      </c>
      <c r="E50" s="116" t="s">
        <v>334</v>
      </c>
      <c r="F50" s="116" t="s">
        <v>676</v>
      </c>
      <c r="G50" s="116">
        <f t="shared" si="0"/>
        <v>0</v>
      </c>
      <c r="H50" s="116" t="s">
        <v>955</v>
      </c>
      <c r="I50" s="116">
        <f t="shared" si="1"/>
        <v>1</v>
      </c>
      <c r="J50" s="116" t="s">
        <v>36</v>
      </c>
      <c r="K50" s="116">
        <f t="shared" si="2"/>
        <v>0</v>
      </c>
      <c r="L50" s="116" t="s">
        <v>36</v>
      </c>
      <c r="M50" s="116">
        <f t="shared" si="3"/>
        <v>0</v>
      </c>
      <c r="N50" s="116" t="s">
        <v>36</v>
      </c>
      <c r="O50" s="116">
        <f t="shared" si="4"/>
        <v>0</v>
      </c>
      <c r="P50" s="119"/>
      <c r="Q50" s="116"/>
    </row>
    <row r="51" spans="1:17" ht="67" customHeight="1">
      <c r="A51" s="97">
        <v>2016</v>
      </c>
      <c r="B51" s="118"/>
      <c r="C51" s="106" t="s">
        <v>271</v>
      </c>
      <c r="D51" s="116" t="s">
        <v>453</v>
      </c>
      <c r="E51" s="116" t="s">
        <v>361</v>
      </c>
      <c r="F51" s="116" t="s">
        <v>361</v>
      </c>
      <c r="G51" s="116">
        <f t="shared" si="0"/>
        <v>0</v>
      </c>
      <c r="H51" s="116" t="s">
        <v>955</v>
      </c>
      <c r="I51" s="116">
        <f t="shared" si="1"/>
        <v>1</v>
      </c>
      <c r="J51" s="116" t="s">
        <v>15</v>
      </c>
      <c r="K51" s="116">
        <f t="shared" si="2"/>
        <v>0</v>
      </c>
      <c r="L51" s="116" t="s">
        <v>16</v>
      </c>
      <c r="M51" s="116">
        <f t="shared" si="3"/>
        <v>1</v>
      </c>
      <c r="N51" s="116" t="s">
        <v>15</v>
      </c>
      <c r="O51" s="116">
        <f t="shared" si="4"/>
        <v>0</v>
      </c>
      <c r="P51" s="119"/>
      <c r="Q51" s="116"/>
    </row>
    <row r="52" spans="1:17" ht="67" customHeight="1">
      <c r="A52" s="97">
        <v>2018</v>
      </c>
      <c r="B52" s="118"/>
      <c r="C52" s="106" t="s">
        <v>271</v>
      </c>
      <c r="D52" s="116" t="s">
        <v>454</v>
      </c>
      <c r="E52" s="116" t="s">
        <v>455</v>
      </c>
      <c r="F52" s="116" t="s">
        <v>14</v>
      </c>
      <c r="G52" s="116">
        <f t="shared" si="0"/>
        <v>1</v>
      </c>
      <c r="H52" s="116" t="s">
        <v>955</v>
      </c>
      <c r="I52" s="116">
        <f t="shared" si="1"/>
        <v>1</v>
      </c>
      <c r="J52" s="116"/>
      <c r="K52" s="116">
        <f t="shared" si="2"/>
        <v>0</v>
      </c>
      <c r="L52" s="116"/>
      <c r="M52" s="116">
        <f t="shared" si="3"/>
        <v>0</v>
      </c>
      <c r="N52" s="116"/>
      <c r="O52" s="116">
        <f t="shared" si="4"/>
        <v>0</v>
      </c>
      <c r="P52" s="119"/>
      <c r="Q52" s="116"/>
    </row>
    <row r="53" spans="1:17" ht="67" customHeight="1">
      <c r="A53" s="97">
        <v>2011</v>
      </c>
      <c r="B53" s="118"/>
      <c r="C53" s="106" t="s">
        <v>271</v>
      </c>
      <c r="D53" s="116" t="s">
        <v>456</v>
      </c>
      <c r="E53" s="116" t="s">
        <v>457</v>
      </c>
      <c r="F53" s="116" t="s">
        <v>14</v>
      </c>
      <c r="G53" s="116">
        <f t="shared" si="0"/>
        <v>1</v>
      </c>
      <c r="H53" s="116" t="s">
        <v>955</v>
      </c>
      <c r="I53" s="116">
        <f t="shared" si="1"/>
        <v>1</v>
      </c>
      <c r="J53" s="116" t="s">
        <v>15</v>
      </c>
      <c r="K53" s="116">
        <f t="shared" si="2"/>
        <v>0</v>
      </c>
      <c r="L53" s="116" t="s">
        <v>15</v>
      </c>
      <c r="M53" s="116">
        <f t="shared" si="3"/>
        <v>0</v>
      </c>
      <c r="N53" s="116" t="s">
        <v>15</v>
      </c>
      <c r="O53" s="116">
        <f t="shared" si="4"/>
        <v>0</v>
      </c>
      <c r="P53" s="119"/>
      <c r="Q53" s="116"/>
    </row>
    <row r="54" spans="1:17" ht="67" customHeight="1">
      <c r="A54" s="97">
        <v>2016</v>
      </c>
      <c r="B54" s="118"/>
      <c r="C54" s="106" t="s">
        <v>271</v>
      </c>
      <c r="D54" s="116" t="s">
        <v>458</v>
      </c>
      <c r="E54" s="116" t="s">
        <v>459</v>
      </c>
      <c r="F54" s="116" t="s">
        <v>687</v>
      </c>
      <c r="G54" s="116">
        <f t="shared" si="0"/>
        <v>0</v>
      </c>
      <c r="H54" s="116" t="s">
        <v>955</v>
      </c>
      <c r="I54" s="116">
        <f t="shared" si="1"/>
        <v>1</v>
      </c>
      <c r="J54" s="116" t="s">
        <v>16</v>
      </c>
      <c r="K54" s="116">
        <f t="shared" si="2"/>
        <v>1</v>
      </c>
      <c r="L54" s="116" t="s">
        <v>15</v>
      </c>
      <c r="M54" s="116">
        <f t="shared" si="3"/>
        <v>0</v>
      </c>
      <c r="N54" s="116" t="s">
        <v>15</v>
      </c>
      <c r="O54" s="116">
        <f t="shared" si="4"/>
        <v>0</v>
      </c>
      <c r="P54" s="119"/>
      <c r="Q54" s="116"/>
    </row>
    <row r="55" spans="1:17" ht="67" customHeight="1">
      <c r="A55" s="97">
        <v>2016</v>
      </c>
      <c r="B55" s="118"/>
      <c r="C55" s="106" t="s">
        <v>271</v>
      </c>
      <c r="D55" s="116" t="s">
        <v>460</v>
      </c>
      <c r="E55" s="116" t="s">
        <v>461</v>
      </c>
      <c r="F55" s="116" t="s">
        <v>688</v>
      </c>
      <c r="G55" s="116">
        <f t="shared" si="0"/>
        <v>0</v>
      </c>
      <c r="H55" s="116" t="s">
        <v>955</v>
      </c>
      <c r="I55" s="116">
        <f t="shared" si="1"/>
        <v>1</v>
      </c>
      <c r="J55" s="116" t="s">
        <v>15</v>
      </c>
      <c r="K55" s="116">
        <f t="shared" si="2"/>
        <v>0</v>
      </c>
      <c r="L55" s="116" t="s">
        <v>15</v>
      </c>
      <c r="M55" s="116">
        <f t="shared" si="3"/>
        <v>0</v>
      </c>
      <c r="N55" s="116" t="s">
        <v>15</v>
      </c>
      <c r="O55" s="116">
        <f t="shared" si="4"/>
        <v>0</v>
      </c>
      <c r="P55" s="119"/>
      <c r="Q55" s="116"/>
    </row>
    <row r="56" spans="1:17" ht="67" customHeight="1">
      <c r="A56" s="97">
        <v>2018</v>
      </c>
      <c r="B56" s="118"/>
      <c r="C56" s="106" t="s">
        <v>271</v>
      </c>
      <c r="D56" s="116" t="s">
        <v>462</v>
      </c>
      <c r="E56" s="116" t="s">
        <v>463</v>
      </c>
      <c r="F56" s="116" t="s">
        <v>14</v>
      </c>
      <c r="G56" s="116">
        <f t="shared" si="0"/>
        <v>1</v>
      </c>
      <c r="H56" s="116" t="s">
        <v>955</v>
      </c>
      <c r="I56" s="116">
        <f t="shared" si="1"/>
        <v>1</v>
      </c>
      <c r="J56" s="116" t="s">
        <v>15</v>
      </c>
      <c r="K56" s="116">
        <f t="shared" si="2"/>
        <v>0</v>
      </c>
      <c r="L56" s="116" t="s">
        <v>15</v>
      </c>
      <c r="M56" s="116">
        <f t="shared" si="3"/>
        <v>0</v>
      </c>
      <c r="N56" s="116" t="s">
        <v>15</v>
      </c>
      <c r="O56" s="116">
        <f t="shared" si="4"/>
        <v>0</v>
      </c>
      <c r="P56" s="119"/>
      <c r="Q56" s="116"/>
    </row>
    <row r="57" spans="1:17" ht="67" customHeight="1">
      <c r="A57" s="97">
        <v>2018</v>
      </c>
      <c r="B57" s="118"/>
      <c r="C57" s="106" t="s">
        <v>271</v>
      </c>
      <c r="D57" s="116" t="s">
        <v>464</v>
      </c>
      <c r="E57" s="116" t="s">
        <v>463</v>
      </c>
      <c r="F57" s="116" t="s">
        <v>14</v>
      </c>
      <c r="G57" s="116">
        <f t="shared" si="0"/>
        <v>1</v>
      </c>
      <c r="H57" s="116" t="s">
        <v>955</v>
      </c>
      <c r="I57" s="116">
        <f t="shared" si="1"/>
        <v>1</v>
      </c>
      <c r="J57" s="116" t="s">
        <v>16</v>
      </c>
      <c r="K57" s="116">
        <f t="shared" si="2"/>
        <v>1</v>
      </c>
      <c r="L57" s="116" t="s">
        <v>16</v>
      </c>
      <c r="M57" s="116">
        <f t="shared" si="3"/>
        <v>1</v>
      </c>
      <c r="N57" s="116" t="s">
        <v>15</v>
      </c>
      <c r="O57" s="116">
        <f t="shared" si="4"/>
        <v>0</v>
      </c>
      <c r="P57" s="119"/>
      <c r="Q57" s="116"/>
    </row>
    <row r="58" spans="1:17" ht="67" customHeight="1">
      <c r="A58" s="97">
        <v>2014</v>
      </c>
      <c r="B58" s="118"/>
      <c r="C58" s="106" t="s">
        <v>271</v>
      </c>
      <c r="D58" s="116" t="s">
        <v>467</v>
      </c>
      <c r="E58" s="116" t="s">
        <v>468</v>
      </c>
      <c r="F58" s="116" t="s">
        <v>689</v>
      </c>
      <c r="G58" s="116">
        <f t="shared" si="0"/>
        <v>0</v>
      </c>
      <c r="H58" s="116" t="s">
        <v>955</v>
      </c>
      <c r="I58" s="116">
        <f t="shared" si="1"/>
        <v>1</v>
      </c>
      <c r="J58" s="116" t="s">
        <v>15</v>
      </c>
      <c r="K58" s="116">
        <f t="shared" si="2"/>
        <v>0</v>
      </c>
      <c r="L58" s="116" t="s">
        <v>15</v>
      </c>
      <c r="M58" s="116">
        <f t="shared" si="3"/>
        <v>0</v>
      </c>
      <c r="N58" s="116" t="s">
        <v>15</v>
      </c>
      <c r="O58" s="116">
        <f t="shared" si="4"/>
        <v>0</v>
      </c>
      <c r="P58" s="119"/>
      <c r="Q58" s="122" t="s">
        <v>969</v>
      </c>
    </row>
    <row r="59" spans="1:17" ht="67" customHeight="1">
      <c r="A59" s="97">
        <v>2018</v>
      </c>
      <c r="B59" s="118"/>
      <c r="C59" s="106" t="s">
        <v>271</v>
      </c>
      <c r="D59" s="116" t="s">
        <v>469</v>
      </c>
      <c r="E59" s="116" t="s">
        <v>470</v>
      </c>
      <c r="F59" s="116" t="s">
        <v>470</v>
      </c>
      <c r="G59" s="116">
        <f t="shared" si="0"/>
        <v>0</v>
      </c>
      <c r="H59" s="116" t="s">
        <v>955</v>
      </c>
      <c r="I59" s="116">
        <f t="shared" si="1"/>
        <v>1</v>
      </c>
      <c r="J59" s="116" t="s">
        <v>15</v>
      </c>
      <c r="K59" s="116">
        <f t="shared" si="2"/>
        <v>0</v>
      </c>
      <c r="L59" s="116" t="s">
        <v>15</v>
      </c>
      <c r="M59" s="116">
        <f t="shared" si="3"/>
        <v>0</v>
      </c>
      <c r="N59" s="116" t="s">
        <v>15</v>
      </c>
      <c r="O59" s="116">
        <f t="shared" si="4"/>
        <v>0</v>
      </c>
      <c r="P59" s="119"/>
      <c r="Q59" s="123"/>
    </row>
    <row r="60" spans="1:17" ht="67" customHeight="1">
      <c r="A60" s="97">
        <v>2014</v>
      </c>
      <c r="B60" s="118"/>
      <c r="C60" s="106" t="s">
        <v>271</v>
      </c>
      <c r="D60" s="116" t="s">
        <v>471</v>
      </c>
      <c r="E60" s="116" t="s">
        <v>468</v>
      </c>
      <c r="F60" s="116" t="s">
        <v>468</v>
      </c>
      <c r="G60" s="116">
        <f t="shared" si="0"/>
        <v>0</v>
      </c>
      <c r="H60" s="116" t="s">
        <v>955</v>
      </c>
      <c r="I60" s="116">
        <f t="shared" si="1"/>
        <v>1</v>
      </c>
      <c r="J60" s="116" t="s">
        <v>15</v>
      </c>
      <c r="K60" s="116">
        <f t="shared" si="2"/>
        <v>0</v>
      </c>
      <c r="L60" s="116" t="s">
        <v>15</v>
      </c>
      <c r="M60" s="116">
        <f t="shared" si="3"/>
        <v>0</v>
      </c>
      <c r="N60" s="116" t="s">
        <v>15</v>
      </c>
      <c r="O60" s="116">
        <f t="shared" si="4"/>
        <v>0</v>
      </c>
      <c r="P60" s="119"/>
      <c r="Q60" s="123"/>
    </row>
    <row r="61" spans="1:17" ht="67" customHeight="1">
      <c r="A61" s="97">
        <v>2011</v>
      </c>
      <c r="B61" s="118"/>
      <c r="C61" s="106" t="s">
        <v>271</v>
      </c>
      <c r="D61" s="116" t="s">
        <v>472</v>
      </c>
      <c r="E61" s="116" t="s">
        <v>457</v>
      </c>
      <c r="F61" s="116" t="s">
        <v>14</v>
      </c>
      <c r="G61" s="116">
        <f t="shared" si="0"/>
        <v>1</v>
      </c>
      <c r="H61" s="116" t="s">
        <v>955</v>
      </c>
      <c r="I61" s="116">
        <f t="shared" si="1"/>
        <v>1</v>
      </c>
      <c r="J61" s="116" t="s">
        <v>15</v>
      </c>
      <c r="K61" s="116">
        <f t="shared" si="2"/>
        <v>0</v>
      </c>
      <c r="L61" s="116" t="s">
        <v>15</v>
      </c>
      <c r="M61" s="116">
        <f t="shared" si="3"/>
        <v>0</v>
      </c>
      <c r="N61" s="116" t="s">
        <v>15</v>
      </c>
      <c r="O61" s="116">
        <f t="shared" si="4"/>
        <v>0</v>
      </c>
      <c r="P61" s="119"/>
      <c r="Q61" s="123"/>
    </row>
    <row r="62" spans="1:17" ht="67" customHeight="1">
      <c r="A62" s="97">
        <v>2014</v>
      </c>
      <c r="B62" s="118"/>
      <c r="C62" s="106" t="s">
        <v>271</v>
      </c>
      <c r="D62" s="116" t="s">
        <v>473</v>
      </c>
      <c r="E62" s="116" t="s">
        <v>468</v>
      </c>
      <c r="F62" s="116" t="s">
        <v>689</v>
      </c>
      <c r="G62" s="116">
        <f t="shared" si="0"/>
        <v>0</v>
      </c>
      <c r="H62" s="116" t="s">
        <v>955</v>
      </c>
      <c r="I62" s="116">
        <f t="shared" si="1"/>
        <v>1</v>
      </c>
      <c r="J62" s="116" t="s">
        <v>15</v>
      </c>
      <c r="K62" s="116">
        <f t="shared" si="2"/>
        <v>0</v>
      </c>
      <c r="L62" s="116" t="s">
        <v>15</v>
      </c>
      <c r="M62" s="116">
        <f t="shared" si="3"/>
        <v>0</v>
      </c>
      <c r="N62" s="116" t="s">
        <v>15</v>
      </c>
      <c r="O62" s="116">
        <f t="shared" si="4"/>
        <v>0</v>
      </c>
      <c r="P62" s="119"/>
      <c r="Q62" s="123"/>
    </row>
    <row r="63" spans="1:17" ht="67" customHeight="1">
      <c r="A63" s="97">
        <v>2017</v>
      </c>
      <c r="B63" s="118"/>
      <c r="C63" s="106" t="s">
        <v>271</v>
      </c>
      <c r="D63" s="116" t="s">
        <v>474</v>
      </c>
      <c r="E63" s="116" t="s">
        <v>475</v>
      </c>
      <c r="F63" s="116" t="s">
        <v>690</v>
      </c>
      <c r="G63" s="116">
        <f t="shared" si="0"/>
        <v>0</v>
      </c>
      <c r="H63" s="116" t="s">
        <v>955</v>
      </c>
      <c r="I63" s="116">
        <f t="shared" si="1"/>
        <v>1</v>
      </c>
      <c r="J63" s="116" t="s">
        <v>628</v>
      </c>
      <c r="K63" s="116">
        <f t="shared" si="2"/>
        <v>0</v>
      </c>
      <c r="L63" s="116" t="s">
        <v>16</v>
      </c>
      <c r="M63" s="116">
        <f t="shared" si="3"/>
        <v>1</v>
      </c>
      <c r="N63" s="116" t="s">
        <v>15</v>
      </c>
      <c r="O63" s="116">
        <f t="shared" si="4"/>
        <v>0</v>
      </c>
      <c r="P63" s="119"/>
      <c r="Q63" s="116"/>
    </row>
    <row r="64" spans="1:17" ht="67" customHeight="1">
      <c r="A64" s="97">
        <v>2016</v>
      </c>
      <c r="B64" s="118"/>
      <c r="C64" s="96" t="s">
        <v>476</v>
      </c>
      <c r="D64" s="116" t="s">
        <v>477</v>
      </c>
      <c r="E64" s="116" t="s">
        <v>315</v>
      </c>
      <c r="F64" s="116" t="s">
        <v>315</v>
      </c>
      <c r="G64" s="116">
        <f t="shared" si="0"/>
        <v>0</v>
      </c>
      <c r="H64" s="116" t="s">
        <v>955</v>
      </c>
      <c r="I64" s="116">
        <f t="shared" si="1"/>
        <v>1</v>
      </c>
      <c r="J64" s="116" t="s">
        <v>15</v>
      </c>
      <c r="K64" s="116">
        <f t="shared" si="2"/>
        <v>0</v>
      </c>
      <c r="L64" s="116" t="s">
        <v>15</v>
      </c>
      <c r="M64" s="116">
        <f t="shared" si="3"/>
        <v>0</v>
      </c>
      <c r="N64" s="116" t="s">
        <v>15</v>
      </c>
      <c r="O64" s="116">
        <f t="shared" si="4"/>
        <v>0</v>
      </c>
      <c r="P64" s="119"/>
      <c r="Q64" s="116"/>
    </row>
    <row r="65" spans="1:17" ht="67" customHeight="1">
      <c r="A65" s="97">
        <v>2017</v>
      </c>
      <c r="B65" s="118"/>
      <c r="C65" s="96" t="s">
        <v>476</v>
      </c>
      <c r="D65" s="116" t="s">
        <v>478</v>
      </c>
      <c r="E65" s="116" t="s">
        <v>479</v>
      </c>
      <c r="F65" s="116" t="s">
        <v>678</v>
      </c>
      <c r="G65" s="116">
        <f t="shared" si="0"/>
        <v>0</v>
      </c>
      <c r="H65" s="116" t="s">
        <v>955</v>
      </c>
      <c r="I65" s="116">
        <f t="shared" si="1"/>
        <v>1</v>
      </c>
      <c r="J65" s="116" t="s">
        <v>15</v>
      </c>
      <c r="K65" s="116">
        <f t="shared" si="2"/>
        <v>0</v>
      </c>
      <c r="L65" s="116" t="s">
        <v>15</v>
      </c>
      <c r="M65" s="116">
        <f t="shared" si="3"/>
        <v>0</v>
      </c>
      <c r="N65" s="116" t="s">
        <v>15</v>
      </c>
      <c r="O65" s="116">
        <f t="shared" si="4"/>
        <v>0</v>
      </c>
      <c r="P65" s="119"/>
      <c r="Q65" s="116"/>
    </row>
    <row r="66" spans="1:17" ht="67" customHeight="1">
      <c r="A66" s="97">
        <v>2017</v>
      </c>
      <c r="B66" s="118"/>
      <c r="C66" s="96" t="s">
        <v>476</v>
      </c>
      <c r="D66" s="116" t="s">
        <v>480</v>
      </c>
      <c r="E66" s="116" t="s">
        <v>481</v>
      </c>
      <c r="F66" s="116" t="s">
        <v>481</v>
      </c>
      <c r="G66" s="116">
        <f t="shared" si="0"/>
        <v>0</v>
      </c>
      <c r="H66" s="116" t="s">
        <v>955</v>
      </c>
      <c r="I66" s="116">
        <f t="shared" si="1"/>
        <v>1</v>
      </c>
      <c r="J66" s="116" t="s">
        <v>15</v>
      </c>
      <c r="K66" s="116">
        <f t="shared" si="2"/>
        <v>0</v>
      </c>
      <c r="L66" s="116" t="s">
        <v>15</v>
      </c>
      <c r="M66" s="116">
        <f t="shared" si="3"/>
        <v>0</v>
      </c>
      <c r="N66" s="116" t="s">
        <v>16</v>
      </c>
      <c r="O66" s="116">
        <f t="shared" si="4"/>
        <v>1</v>
      </c>
      <c r="P66" s="119"/>
      <c r="Q66" s="116"/>
    </row>
    <row r="67" spans="1:17" ht="67" customHeight="1">
      <c r="A67" s="97">
        <v>2018</v>
      </c>
      <c r="B67" s="118"/>
      <c r="C67" s="96" t="s">
        <v>476</v>
      </c>
      <c r="D67" s="116" t="s">
        <v>482</v>
      </c>
      <c r="E67" s="116" t="s">
        <v>367</v>
      </c>
      <c r="F67" s="116" t="s">
        <v>367</v>
      </c>
      <c r="G67" s="116">
        <f t="shared" ref="G67:G71" si="5">IF(F67="UNICEF",1,0)</f>
        <v>0</v>
      </c>
      <c r="H67" s="116" t="s">
        <v>955</v>
      </c>
      <c r="I67" s="116">
        <f t="shared" ref="I67:I71" si="6">IF(H67="Quant",1,0)</f>
        <v>1</v>
      </c>
      <c r="J67" s="116" t="s">
        <v>15</v>
      </c>
      <c r="K67" s="116">
        <f t="shared" ref="K67:K71" si="7">IF(J67="Yes",1,0)</f>
        <v>0</v>
      </c>
      <c r="L67" s="116" t="s">
        <v>15</v>
      </c>
      <c r="M67" s="116">
        <f t="shared" ref="M67:M71" si="8">IF(L67="Yes",1,0)</f>
        <v>0</v>
      </c>
      <c r="N67" s="116" t="s">
        <v>16</v>
      </c>
      <c r="O67" s="116">
        <f t="shared" ref="O67:O71" si="9">IF(N67="Yes",1,0)</f>
        <v>1</v>
      </c>
      <c r="P67" s="119"/>
      <c r="Q67" s="116"/>
    </row>
    <row r="68" spans="1:17" ht="67" customHeight="1">
      <c r="A68" s="97">
        <v>2019</v>
      </c>
      <c r="B68" s="118"/>
      <c r="C68" s="96" t="s">
        <v>476</v>
      </c>
      <c r="D68" s="116" t="s">
        <v>483</v>
      </c>
      <c r="E68" s="116" t="s">
        <v>484</v>
      </c>
      <c r="F68" s="116" t="s">
        <v>14</v>
      </c>
      <c r="G68" s="116">
        <f t="shared" si="5"/>
        <v>1</v>
      </c>
      <c r="H68" s="116" t="s">
        <v>955</v>
      </c>
      <c r="I68" s="116">
        <f t="shared" si="6"/>
        <v>1</v>
      </c>
      <c r="J68" s="116" t="s">
        <v>15</v>
      </c>
      <c r="K68" s="116">
        <f t="shared" si="7"/>
        <v>0</v>
      </c>
      <c r="L68" s="116" t="s">
        <v>15</v>
      </c>
      <c r="M68" s="116">
        <f t="shared" si="8"/>
        <v>0</v>
      </c>
      <c r="N68" s="116" t="s">
        <v>16</v>
      </c>
      <c r="O68" s="116">
        <f t="shared" si="9"/>
        <v>1</v>
      </c>
      <c r="P68" s="119"/>
      <c r="Q68" s="116"/>
    </row>
    <row r="69" spans="1:17" ht="67" customHeight="1">
      <c r="A69" s="97">
        <v>2018</v>
      </c>
      <c r="B69" s="118"/>
      <c r="C69" s="96" t="s">
        <v>54</v>
      </c>
      <c r="D69" s="116" t="s">
        <v>486</v>
      </c>
      <c r="E69" s="116" t="s">
        <v>487</v>
      </c>
      <c r="F69" s="116" t="s">
        <v>487</v>
      </c>
      <c r="G69" s="116">
        <f t="shared" si="5"/>
        <v>0</v>
      </c>
      <c r="H69" s="116" t="s">
        <v>955</v>
      </c>
      <c r="I69" s="116">
        <f t="shared" si="6"/>
        <v>1</v>
      </c>
      <c r="J69" s="116" t="s">
        <v>15</v>
      </c>
      <c r="K69" s="116">
        <f t="shared" si="7"/>
        <v>0</v>
      </c>
      <c r="L69" s="116" t="s">
        <v>15</v>
      </c>
      <c r="M69" s="116">
        <f t="shared" si="8"/>
        <v>0</v>
      </c>
      <c r="N69" s="116" t="s">
        <v>15</v>
      </c>
      <c r="O69" s="116">
        <f t="shared" si="9"/>
        <v>0</v>
      </c>
      <c r="P69" s="119"/>
      <c r="Q69" s="116"/>
    </row>
    <row r="70" spans="1:17" ht="102" customHeight="1">
      <c r="A70" s="97">
        <v>2019</v>
      </c>
      <c r="B70" s="118"/>
      <c r="C70" s="96" t="s">
        <v>54</v>
      </c>
      <c r="D70" s="116" t="s">
        <v>488</v>
      </c>
      <c r="E70" s="116" t="s">
        <v>489</v>
      </c>
      <c r="F70" s="116" t="s">
        <v>489</v>
      </c>
      <c r="G70" s="116">
        <f t="shared" si="5"/>
        <v>0</v>
      </c>
      <c r="H70" s="116" t="s">
        <v>955</v>
      </c>
      <c r="I70" s="116">
        <f t="shared" si="6"/>
        <v>1</v>
      </c>
      <c r="J70" s="116" t="s">
        <v>36</v>
      </c>
      <c r="K70" s="116">
        <f t="shared" si="7"/>
        <v>0</v>
      </c>
      <c r="L70" s="116" t="s">
        <v>36</v>
      </c>
      <c r="M70" s="116">
        <f t="shared" si="8"/>
        <v>0</v>
      </c>
      <c r="N70" s="116" t="s">
        <v>36</v>
      </c>
      <c r="O70" s="116">
        <f t="shared" si="9"/>
        <v>0</v>
      </c>
      <c r="P70" s="119"/>
      <c r="Q70" s="116"/>
    </row>
    <row r="71" spans="1:17" ht="67" customHeight="1">
      <c r="A71" s="97">
        <v>2013</v>
      </c>
      <c r="B71" s="118"/>
      <c r="C71" s="96" t="s">
        <v>54</v>
      </c>
      <c r="D71" s="116" t="s">
        <v>490</v>
      </c>
      <c r="E71" s="116" t="s">
        <v>491</v>
      </c>
      <c r="F71" s="116" t="s">
        <v>14</v>
      </c>
      <c r="G71" s="116">
        <f t="shared" si="5"/>
        <v>1</v>
      </c>
      <c r="H71" s="116" t="s">
        <v>955</v>
      </c>
      <c r="I71" s="116">
        <f t="shared" si="6"/>
        <v>1</v>
      </c>
      <c r="J71" s="116" t="s">
        <v>15</v>
      </c>
      <c r="K71" s="116">
        <f t="shared" si="7"/>
        <v>0</v>
      </c>
      <c r="L71" s="116" t="s">
        <v>15</v>
      </c>
      <c r="M71" s="116">
        <f t="shared" si="8"/>
        <v>0</v>
      </c>
      <c r="N71" s="116" t="s">
        <v>15</v>
      </c>
      <c r="O71" s="116">
        <f t="shared" si="9"/>
        <v>0</v>
      </c>
      <c r="P71" s="119"/>
      <c r="Q71" s="116"/>
    </row>
  </sheetData>
  <autoFilter ref="A1:Q71" xr:uid="{DAD4F1E0-916E-46C2-ABCE-D7953D5AA45C}">
    <sortState xmlns:xlrd2="http://schemas.microsoft.com/office/spreadsheetml/2017/richdata2" ref="A2:Q38">
      <sortCondition sortBy="cellColor" ref="B1" dxfId="2"/>
    </sortState>
  </autoFilter>
  <sortState xmlns:xlrd2="http://schemas.microsoft.com/office/spreadsheetml/2017/richdata2" ref="V3:AB3">
    <sortCondition ref="V2:V3"/>
  </sortState>
  <mergeCells count="3">
    <mergeCell ref="B2:B19"/>
    <mergeCell ref="B20:B21"/>
    <mergeCell ref="B22:B30"/>
  </mergeCells>
  <phoneticPr fontId="10" type="noConversion"/>
  <conditionalFormatting sqref="P1:P8 Q39:Q71 P72:P1048576">
    <cfRule type="containsText" dxfId="1" priority="4" operator="containsText" text="Yes">
      <formula>NOT(ISERROR(SEARCH("Yes",P1)))</formula>
    </cfRule>
  </conditionalFormatting>
  <conditionalFormatting sqref="J2:N71">
    <cfRule type="containsText" dxfId="0" priority="1" operator="containsText" text="Yes">
      <formula>NOT(ISERROR(SEARCH("Yes",J2)))</formula>
    </cfRule>
  </conditionalFormatting>
  <pageMargins left="0.7" right="0.7" top="0.75" bottom="0.75" header="0.3" footer="0.3"/>
  <pageSetup paperSize="9"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350D8-633B-4880-AB74-7ADC26BF3271}">
  <sheetPr codeName="Sheet9">
    <tabColor rgb="FF99CCFF"/>
    <pageSetUpPr autoPageBreaks="0"/>
  </sheetPr>
  <dimension ref="A1:K176"/>
  <sheetViews>
    <sheetView showGridLines="0" zoomScale="80" zoomScaleNormal="80" zoomScaleSheetLayoutView="87" workbookViewId="0">
      <selection sqref="A1:A2"/>
    </sheetView>
  </sheetViews>
  <sheetFormatPr defaultColWidth="17.4140625" defaultRowHeight="15.5"/>
  <cols>
    <col min="1" max="1" width="17.4140625" style="124"/>
    <col min="2" max="2" width="17.4140625" style="160"/>
    <col min="3" max="3" width="26.4140625" style="36" customWidth="1"/>
    <col min="4" max="9" width="14.33203125" style="36" customWidth="1"/>
    <col min="10" max="10" width="20.6640625" style="36" customWidth="1"/>
    <col min="11" max="11" width="37.33203125" style="26" customWidth="1"/>
    <col min="12" max="16384" width="17.4140625" style="36"/>
  </cols>
  <sheetData>
    <row r="1" spans="1:11" ht="14.5">
      <c r="A1" s="265" t="s">
        <v>847</v>
      </c>
      <c r="B1" s="258" t="s">
        <v>972</v>
      </c>
      <c r="C1" s="265" t="s">
        <v>2</v>
      </c>
      <c r="D1" s="268" t="s">
        <v>846</v>
      </c>
      <c r="E1" s="268"/>
      <c r="F1" s="268" t="s">
        <v>845</v>
      </c>
      <c r="G1" s="268"/>
      <c r="H1" s="268" t="s">
        <v>844</v>
      </c>
      <c r="I1" s="268"/>
      <c r="J1" s="265" t="s">
        <v>843</v>
      </c>
      <c r="K1" s="264" t="s">
        <v>842</v>
      </c>
    </row>
    <row r="2" spans="1:11" ht="14.5">
      <c r="A2" s="265"/>
      <c r="B2" s="258"/>
      <c r="C2" s="265"/>
      <c r="D2" s="162" t="s">
        <v>0</v>
      </c>
      <c r="E2" s="162" t="s">
        <v>841</v>
      </c>
      <c r="F2" s="162" t="s">
        <v>0</v>
      </c>
      <c r="G2" s="162" t="s">
        <v>841</v>
      </c>
      <c r="H2" s="162" t="s">
        <v>0</v>
      </c>
      <c r="I2" s="162" t="s">
        <v>841</v>
      </c>
      <c r="J2" s="265"/>
      <c r="K2" s="264"/>
    </row>
    <row r="3" spans="1:11" ht="58" customHeight="1">
      <c r="A3" s="271" t="s">
        <v>970</v>
      </c>
      <c r="B3" s="161" t="s">
        <v>11</v>
      </c>
      <c r="C3" s="125" t="s">
        <v>973</v>
      </c>
      <c r="D3" s="125">
        <v>2016</v>
      </c>
      <c r="E3" s="126">
        <v>10061</v>
      </c>
      <c r="F3" s="125">
        <v>2019</v>
      </c>
      <c r="G3" s="126">
        <v>9500</v>
      </c>
      <c r="H3" s="127">
        <v>2019</v>
      </c>
      <c r="I3" s="163">
        <v>8818</v>
      </c>
      <c r="J3" s="127" t="s">
        <v>90</v>
      </c>
      <c r="K3" s="128"/>
    </row>
    <row r="4" spans="1:11" ht="58">
      <c r="A4" s="272"/>
      <c r="B4" s="161" t="s">
        <v>11</v>
      </c>
      <c r="C4" s="125" t="s">
        <v>840</v>
      </c>
      <c r="D4" s="125">
        <v>2013</v>
      </c>
      <c r="E4" s="125" t="s">
        <v>839</v>
      </c>
      <c r="F4" s="125">
        <v>2020</v>
      </c>
      <c r="G4" s="125" t="s">
        <v>838</v>
      </c>
      <c r="H4" s="125">
        <v>2015</v>
      </c>
      <c r="I4" s="129">
        <v>0.81</v>
      </c>
      <c r="J4" s="125" t="s">
        <v>779</v>
      </c>
      <c r="K4" s="128"/>
    </row>
    <row r="5" spans="1:11" ht="58" customHeight="1">
      <c r="A5" s="272"/>
      <c r="B5" s="161" t="s">
        <v>11</v>
      </c>
      <c r="C5" s="125" t="s">
        <v>928</v>
      </c>
      <c r="D5" s="125">
        <v>2018</v>
      </c>
      <c r="E5" s="125">
        <v>723</v>
      </c>
      <c r="F5" s="125">
        <v>2019</v>
      </c>
      <c r="G5" s="125">
        <v>800</v>
      </c>
      <c r="H5" s="125">
        <v>2019</v>
      </c>
      <c r="I5" s="130">
        <v>807</v>
      </c>
      <c r="J5" s="125" t="s">
        <v>905</v>
      </c>
      <c r="K5" s="128"/>
    </row>
    <row r="6" spans="1:11" ht="58">
      <c r="A6" s="272"/>
      <c r="B6" s="161" t="s">
        <v>11</v>
      </c>
      <c r="C6" s="125" t="s">
        <v>837</v>
      </c>
      <c r="D6" s="125">
        <v>2013</v>
      </c>
      <c r="E6" s="126">
        <v>2493</v>
      </c>
      <c r="F6" s="125">
        <v>2020</v>
      </c>
      <c r="G6" s="126">
        <v>1653</v>
      </c>
      <c r="H6" s="125">
        <v>2015</v>
      </c>
      <c r="I6" s="131">
        <v>3110</v>
      </c>
      <c r="J6" s="125" t="s">
        <v>779</v>
      </c>
      <c r="K6" s="128"/>
    </row>
    <row r="7" spans="1:11" ht="58">
      <c r="A7" s="272"/>
      <c r="B7" s="161" t="s">
        <v>154</v>
      </c>
      <c r="C7" s="125" t="s">
        <v>836</v>
      </c>
      <c r="D7" s="125">
        <v>2013</v>
      </c>
      <c r="E7" s="125">
        <v>99</v>
      </c>
      <c r="F7" s="125">
        <v>2020</v>
      </c>
      <c r="G7" s="125">
        <v>200</v>
      </c>
      <c r="H7" s="125">
        <v>2017</v>
      </c>
      <c r="I7" s="130">
        <v>143</v>
      </c>
      <c r="J7" s="125" t="s">
        <v>90</v>
      </c>
      <c r="K7" s="128"/>
    </row>
    <row r="8" spans="1:11" ht="87" customHeight="1">
      <c r="A8" s="272"/>
      <c r="B8" s="255" t="s">
        <v>154</v>
      </c>
      <c r="C8" s="259" t="s">
        <v>929</v>
      </c>
      <c r="D8" s="259">
        <v>2018</v>
      </c>
      <c r="E8" s="259">
        <v>313</v>
      </c>
      <c r="F8" s="125">
        <v>2019</v>
      </c>
      <c r="G8" s="125">
        <v>120</v>
      </c>
      <c r="H8" s="125">
        <v>2019</v>
      </c>
      <c r="I8" s="164">
        <v>84</v>
      </c>
      <c r="J8" s="125" t="s">
        <v>905</v>
      </c>
      <c r="K8" s="128"/>
    </row>
    <row r="9" spans="1:11" ht="21" customHeight="1">
      <c r="A9" s="272"/>
      <c r="B9" s="256"/>
      <c r="C9" s="260"/>
      <c r="D9" s="260"/>
      <c r="E9" s="260"/>
      <c r="F9" s="125">
        <v>2020</v>
      </c>
      <c r="G9" s="125">
        <v>140</v>
      </c>
      <c r="H9" s="165"/>
      <c r="I9" s="166"/>
      <c r="J9" s="132"/>
      <c r="K9" s="128"/>
    </row>
    <row r="10" spans="1:11" ht="21" customHeight="1">
      <c r="A10" s="272"/>
      <c r="B10" s="255" t="s">
        <v>154</v>
      </c>
      <c r="C10" s="259" t="s">
        <v>930</v>
      </c>
      <c r="D10" s="259">
        <v>2018</v>
      </c>
      <c r="E10" s="259">
        <v>170</v>
      </c>
      <c r="F10" s="125">
        <v>2019</v>
      </c>
      <c r="G10" s="125">
        <v>220</v>
      </c>
      <c r="H10" s="125">
        <v>2019</v>
      </c>
      <c r="I10" s="164">
        <v>115</v>
      </c>
      <c r="J10" s="125"/>
      <c r="K10" s="128"/>
    </row>
    <row r="11" spans="1:11" ht="19" customHeight="1">
      <c r="A11" s="272"/>
      <c r="B11" s="256"/>
      <c r="C11" s="260"/>
      <c r="D11" s="260"/>
      <c r="E11" s="260"/>
      <c r="F11" s="125">
        <v>2020</v>
      </c>
      <c r="G11" s="125">
        <v>300</v>
      </c>
      <c r="H11" s="165"/>
      <c r="I11" s="166"/>
      <c r="J11" s="132"/>
      <c r="K11" s="128"/>
    </row>
    <row r="12" spans="1:11" ht="140.5" customHeight="1">
      <c r="A12" s="272"/>
      <c r="B12" s="255" t="s">
        <v>154</v>
      </c>
      <c r="C12" s="259" t="s">
        <v>877</v>
      </c>
      <c r="D12" s="259">
        <v>2014</v>
      </c>
      <c r="E12" s="259">
        <v>99</v>
      </c>
      <c r="F12" s="125">
        <v>2016</v>
      </c>
      <c r="G12" s="125">
        <v>120</v>
      </c>
      <c r="H12" s="125">
        <v>2016</v>
      </c>
      <c r="I12" s="163" t="s">
        <v>878</v>
      </c>
      <c r="J12" s="125" t="s">
        <v>90</v>
      </c>
      <c r="K12" s="128"/>
    </row>
    <row r="13" spans="1:11" ht="21" customHeight="1">
      <c r="A13" s="272"/>
      <c r="B13" s="257"/>
      <c r="C13" s="269"/>
      <c r="D13" s="269"/>
      <c r="E13" s="269"/>
      <c r="F13" s="125">
        <v>2017</v>
      </c>
      <c r="G13" s="125">
        <v>140</v>
      </c>
      <c r="H13" s="125">
        <v>2017</v>
      </c>
      <c r="I13" s="130">
        <v>143</v>
      </c>
      <c r="J13" s="125" t="s">
        <v>90</v>
      </c>
      <c r="K13" s="128"/>
    </row>
    <row r="14" spans="1:11" ht="21" customHeight="1">
      <c r="A14" s="272"/>
      <c r="B14" s="257"/>
      <c r="C14" s="269"/>
      <c r="D14" s="269"/>
      <c r="E14" s="269"/>
      <c r="F14" s="125">
        <v>2018</v>
      </c>
      <c r="G14" s="125">
        <v>160</v>
      </c>
      <c r="H14" s="125">
        <v>2018</v>
      </c>
      <c r="I14" s="164">
        <v>106</v>
      </c>
      <c r="J14" s="125" t="s">
        <v>90</v>
      </c>
      <c r="K14" s="128"/>
    </row>
    <row r="15" spans="1:11" ht="21" customHeight="1">
      <c r="A15" s="272"/>
      <c r="B15" s="257"/>
      <c r="C15" s="269"/>
      <c r="D15" s="269"/>
      <c r="E15" s="269"/>
      <c r="F15" s="125">
        <v>2019</v>
      </c>
      <c r="G15" s="125">
        <v>200</v>
      </c>
      <c r="H15" s="165"/>
      <c r="I15" s="167"/>
      <c r="J15" s="132"/>
      <c r="K15" s="128"/>
    </row>
    <row r="16" spans="1:11" ht="21" customHeight="1">
      <c r="A16" s="272"/>
      <c r="B16" s="256"/>
      <c r="C16" s="260"/>
      <c r="D16" s="260"/>
      <c r="E16" s="260"/>
      <c r="F16" s="125">
        <v>2020</v>
      </c>
      <c r="G16" s="165"/>
      <c r="H16" s="165"/>
      <c r="I16" s="167"/>
      <c r="J16" s="132"/>
      <c r="K16" s="128"/>
    </row>
    <row r="17" spans="1:11" ht="43.5">
      <c r="A17" s="272"/>
      <c r="B17" s="161" t="s">
        <v>11</v>
      </c>
      <c r="C17" s="125" t="s">
        <v>835</v>
      </c>
      <c r="D17" s="125">
        <v>2014</v>
      </c>
      <c r="E17" s="125">
        <v>240</v>
      </c>
      <c r="F17" s="125">
        <v>2020</v>
      </c>
      <c r="G17" s="126">
        <v>1000</v>
      </c>
      <c r="H17" s="125">
        <v>2017</v>
      </c>
      <c r="I17" s="134">
        <v>1999</v>
      </c>
      <c r="J17" s="125" t="s">
        <v>90</v>
      </c>
      <c r="K17" s="128"/>
    </row>
    <row r="18" spans="1:11" ht="108" customHeight="1">
      <c r="A18" s="272"/>
      <c r="B18" s="161" t="s">
        <v>494</v>
      </c>
      <c r="C18" s="125" t="s">
        <v>834</v>
      </c>
      <c r="D18" s="125">
        <v>2016</v>
      </c>
      <c r="E18" s="125" t="s">
        <v>754</v>
      </c>
      <c r="F18" s="125">
        <v>2019</v>
      </c>
      <c r="G18" s="125" t="s">
        <v>754</v>
      </c>
      <c r="H18" s="125">
        <v>2016</v>
      </c>
      <c r="I18" s="135">
        <v>0.16400000000000001</v>
      </c>
      <c r="J18" s="125" t="s">
        <v>833</v>
      </c>
      <c r="K18" s="128"/>
    </row>
    <row r="19" spans="1:11" ht="43.5">
      <c r="A19" s="272"/>
      <c r="B19" s="161" t="s">
        <v>21</v>
      </c>
      <c r="C19" s="125" t="s">
        <v>832</v>
      </c>
      <c r="D19" s="125">
        <v>2014</v>
      </c>
      <c r="E19" s="126">
        <v>26000</v>
      </c>
      <c r="F19" s="125">
        <v>2020</v>
      </c>
      <c r="G19" s="126">
        <v>35000</v>
      </c>
      <c r="H19" s="125">
        <v>2017</v>
      </c>
      <c r="I19" s="131">
        <v>25129</v>
      </c>
      <c r="J19" s="125" t="s">
        <v>90</v>
      </c>
      <c r="K19" s="128"/>
    </row>
    <row r="20" spans="1:11" ht="87">
      <c r="A20" s="272"/>
      <c r="B20" s="161" t="s">
        <v>21</v>
      </c>
      <c r="C20" s="125" t="s">
        <v>831</v>
      </c>
      <c r="D20" s="125">
        <v>2015</v>
      </c>
      <c r="E20" s="125">
        <v>18.600000000000001</v>
      </c>
      <c r="F20" s="125">
        <v>2020</v>
      </c>
      <c r="G20" s="125">
        <v>22</v>
      </c>
      <c r="H20" s="125">
        <v>2016</v>
      </c>
      <c r="I20" s="136">
        <v>0.1507</v>
      </c>
      <c r="J20" s="137" t="s">
        <v>90</v>
      </c>
      <c r="K20" s="128"/>
    </row>
    <row r="21" spans="1:11" ht="43.5">
      <c r="A21" s="272"/>
      <c r="B21" s="161" t="s">
        <v>21</v>
      </c>
      <c r="C21" s="125" t="s">
        <v>925</v>
      </c>
      <c r="D21" s="125">
        <v>2018</v>
      </c>
      <c r="E21" s="125">
        <v>68</v>
      </c>
      <c r="F21" s="125">
        <v>2019</v>
      </c>
      <c r="G21" s="125">
        <v>160</v>
      </c>
      <c r="H21" s="125">
        <v>2019</v>
      </c>
      <c r="I21" s="164">
        <v>92</v>
      </c>
      <c r="J21" s="137" t="s">
        <v>895</v>
      </c>
      <c r="K21" s="128"/>
    </row>
    <row r="22" spans="1:11" ht="58">
      <c r="A22" s="272"/>
      <c r="B22" s="161" t="s">
        <v>21</v>
      </c>
      <c r="C22" s="125" t="s">
        <v>926</v>
      </c>
      <c r="D22" s="125">
        <v>2018</v>
      </c>
      <c r="E22" s="125">
        <v>332901</v>
      </c>
      <c r="F22" s="125">
        <v>2019</v>
      </c>
      <c r="G22" s="125">
        <v>342888</v>
      </c>
      <c r="H22" s="125">
        <v>2019</v>
      </c>
      <c r="I22" s="168">
        <v>332901</v>
      </c>
      <c r="J22" s="137" t="s">
        <v>895</v>
      </c>
      <c r="K22" s="128"/>
    </row>
    <row r="23" spans="1:11" ht="43.5">
      <c r="A23" s="272"/>
      <c r="B23" s="161" t="s">
        <v>21</v>
      </c>
      <c r="C23" s="125" t="s">
        <v>927</v>
      </c>
      <c r="D23" s="125">
        <v>2018</v>
      </c>
      <c r="E23" s="125">
        <v>43</v>
      </c>
      <c r="F23" s="125">
        <v>2019</v>
      </c>
      <c r="G23" s="125">
        <v>400</v>
      </c>
      <c r="H23" s="125">
        <v>2019</v>
      </c>
      <c r="I23" s="168">
        <v>100</v>
      </c>
      <c r="J23" s="137" t="s">
        <v>905</v>
      </c>
      <c r="K23" s="128"/>
    </row>
    <row r="24" spans="1:11" ht="43.5">
      <c r="A24" s="272"/>
      <c r="B24" s="161" t="s">
        <v>11</v>
      </c>
      <c r="C24" s="125" t="s">
        <v>830</v>
      </c>
      <c r="D24" s="125">
        <v>2018</v>
      </c>
      <c r="E24" s="125" t="s">
        <v>765</v>
      </c>
      <c r="F24" s="125">
        <v>2019</v>
      </c>
      <c r="G24" s="125" t="s">
        <v>765</v>
      </c>
      <c r="H24" s="125">
        <v>2019</v>
      </c>
      <c r="I24" s="138">
        <v>1994</v>
      </c>
      <c r="J24" s="137" t="s">
        <v>764</v>
      </c>
      <c r="K24" s="128" t="s">
        <v>829</v>
      </c>
    </row>
    <row r="25" spans="1:11" ht="261">
      <c r="A25" s="272"/>
      <c r="B25" s="161" t="s">
        <v>494</v>
      </c>
      <c r="C25" s="125" t="s">
        <v>828</v>
      </c>
      <c r="D25" s="125">
        <v>2018</v>
      </c>
      <c r="E25" s="125" t="s">
        <v>765</v>
      </c>
      <c r="F25" s="125">
        <v>2019</v>
      </c>
      <c r="G25" s="125" t="s">
        <v>765</v>
      </c>
      <c r="H25" s="125">
        <v>2019</v>
      </c>
      <c r="I25" s="138">
        <v>27</v>
      </c>
      <c r="J25" s="137" t="s">
        <v>764</v>
      </c>
      <c r="K25" s="128" t="s">
        <v>827</v>
      </c>
    </row>
    <row r="26" spans="1:11" ht="72.5">
      <c r="A26" s="272"/>
      <c r="B26" s="161" t="s">
        <v>21</v>
      </c>
      <c r="C26" s="125" t="s">
        <v>826</v>
      </c>
      <c r="D26" s="125">
        <v>2018</v>
      </c>
      <c r="E26" s="125" t="s">
        <v>765</v>
      </c>
      <c r="F26" s="125">
        <v>2019</v>
      </c>
      <c r="G26" s="125" t="s">
        <v>765</v>
      </c>
      <c r="H26" s="125">
        <v>2019</v>
      </c>
      <c r="I26" s="138">
        <v>513</v>
      </c>
      <c r="J26" s="137" t="s">
        <v>764</v>
      </c>
      <c r="K26" s="128" t="s">
        <v>825</v>
      </c>
    </row>
    <row r="27" spans="1:11" ht="87">
      <c r="A27" s="272"/>
      <c r="B27" s="161" t="s">
        <v>154</v>
      </c>
      <c r="C27" s="125" t="s">
        <v>824</v>
      </c>
      <c r="D27" s="125">
        <v>2018</v>
      </c>
      <c r="E27" s="125" t="s">
        <v>765</v>
      </c>
      <c r="F27" s="125">
        <v>2019</v>
      </c>
      <c r="G27" s="125" t="s">
        <v>765</v>
      </c>
      <c r="H27" s="125">
        <v>2019</v>
      </c>
      <c r="I27" s="138">
        <v>175</v>
      </c>
      <c r="J27" s="137" t="s">
        <v>764</v>
      </c>
      <c r="K27" s="128" t="s">
        <v>823</v>
      </c>
    </row>
    <row r="28" spans="1:11" ht="58">
      <c r="A28" s="272"/>
      <c r="B28" s="161" t="s">
        <v>21</v>
      </c>
      <c r="C28" s="125" t="s">
        <v>822</v>
      </c>
      <c r="D28" s="125">
        <v>2018</v>
      </c>
      <c r="E28" s="125">
        <v>2567</v>
      </c>
      <c r="F28" s="125">
        <v>2019</v>
      </c>
      <c r="G28" s="125" t="s">
        <v>765</v>
      </c>
      <c r="H28" s="125">
        <v>2019</v>
      </c>
      <c r="I28" s="138">
        <v>1973</v>
      </c>
      <c r="J28" s="137" t="s">
        <v>764</v>
      </c>
      <c r="K28" s="128" t="s">
        <v>821</v>
      </c>
    </row>
    <row r="29" spans="1:11" ht="188.5">
      <c r="A29" s="272"/>
      <c r="B29" s="161" t="s">
        <v>21</v>
      </c>
      <c r="C29" s="125" t="s">
        <v>820</v>
      </c>
      <c r="D29" s="125">
        <v>2018</v>
      </c>
      <c r="E29" s="125">
        <v>68</v>
      </c>
      <c r="F29" s="125">
        <v>2019</v>
      </c>
      <c r="G29" s="125" t="s">
        <v>765</v>
      </c>
      <c r="H29" s="125">
        <v>2019</v>
      </c>
      <c r="I29" s="138">
        <v>686</v>
      </c>
      <c r="J29" s="137" t="s">
        <v>764</v>
      </c>
      <c r="K29" s="128" t="s">
        <v>819</v>
      </c>
    </row>
    <row r="30" spans="1:11" ht="153" customHeight="1">
      <c r="A30" s="272"/>
      <c r="B30" s="161" t="s">
        <v>154</v>
      </c>
      <c r="C30" s="125" t="s">
        <v>974</v>
      </c>
      <c r="D30" s="125">
        <v>2018</v>
      </c>
      <c r="E30" s="125">
        <v>106</v>
      </c>
      <c r="F30" s="125">
        <v>2019</v>
      </c>
      <c r="G30" s="125" t="s">
        <v>765</v>
      </c>
      <c r="H30" s="125">
        <v>2019</v>
      </c>
      <c r="I30" s="138">
        <v>259</v>
      </c>
      <c r="J30" s="137" t="s">
        <v>764</v>
      </c>
      <c r="K30" s="128"/>
    </row>
    <row r="31" spans="1:11" ht="58">
      <c r="A31" s="272"/>
      <c r="B31" s="161" t="s">
        <v>154</v>
      </c>
      <c r="C31" s="125" t="s">
        <v>818</v>
      </c>
      <c r="D31" s="125">
        <v>2018</v>
      </c>
      <c r="E31" s="125">
        <v>17</v>
      </c>
      <c r="F31" s="125">
        <v>2019</v>
      </c>
      <c r="G31" s="125" t="s">
        <v>765</v>
      </c>
      <c r="H31" s="125">
        <v>2019</v>
      </c>
      <c r="I31" s="138">
        <v>84</v>
      </c>
      <c r="J31" s="137" t="s">
        <v>764</v>
      </c>
      <c r="K31" s="128" t="s">
        <v>817</v>
      </c>
    </row>
    <row r="32" spans="1:11" ht="72.5">
      <c r="A32" s="272"/>
      <c r="B32" s="161" t="s">
        <v>975</v>
      </c>
      <c r="C32" s="125" t="s">
        <v>816</v>
      </c>
      <c r="D32" s="125">
        <v>2018</v>
      </c>
      <c r="E32" s="125" t="s">
        <v>810</v>
      </c>
      <c r="F32" s="125">
        <v>2020</v>
      </c>
      <c r="G32" s="125" t="s">
        <v>809</v>
      </c>
      <c r="H32" s="139"/>
      <c r="I32" s="139"/>
      <c r="J32" s="139"/>
      <c r="K32" s="128"/>
    </row>
    <row r="33" spans="1:11" ht="72.5">
      <c r="A33" s="272"/>
      <c r="B33" s="161" t="s">
        <v>976</v>
      </c>
      <c r="C33" s="125" t="s">
        <v>815</v>
      </c>
      <c r="D33" s="125">
        <v>2018</v>
      </c>
      <c r="E33" s="125" t="s">
        <v>810</v>
      </c>
      <c r="F33" s="125">
        <v>2019</v>
      </c>
      <c r="G33" s="125" t="s">
        <v>809</v>
      </c>
      <c r="H33" s="139"/>
      <c r="I33" s="139"/>
      <c r="J33" s="139"/>
      <c r="K33" s="128"/>
    </row>
    <row r="34" spans="1:11" ht="87">
      <c r="A34" s="272"/>
      <c r="B34" s="161" t="s">
        <v>976</v>
      </c>
      <c r="C34" s="125" t="s">
        <v>814</v>
      </c>
      <c r="D34" s="125">
        <v>2014</v>
      </c>
      <c r="E34" s="125">
        <v>0</v>
      </c>
      <c r="F34" s="125">
        <v>2020</v>
      </c>
      <c r="G34" s="125">
        <v>6</v>
      </c>
      <c r="H34" s="139"/>
      <c r="I34" s="139"/>
      <c r="J34" s="139"/>
      <c r="K34" s="128"/>
    </row>
    <row r="35" spans="1:11" ht="101.5">
      <c r="A35" s="272"/>
      <c r="B35" s="161" t="s">
        <v>976</v>
      </c>
      <c r="C35" s="125" t="s">
        <v>813</v>
      </c>
      <c r="D35" s="125">
        <v>2015</v>
      </c>
      <c r="E35" s="125">
        <v>0</v>
      </c>
      <c r="F35" s="125">
        <v>2020</v>
      </c>
      <c r="G35" s="125">
        <v>3</v>
      </c>
      <c r="H35" s="139"/>
      <c r="I35" s="139"/>
      <c r="J35" s="139"/>
      <c r="K35" s="128"/>
    </row>
    <row r="36" spans="1:11" ht="101.5">
      <c r="A36" s="272"/>
      <c r="B36" s="161" t="s">
        <v>976</v>
      </c>
      <c r="C36" s="125" t="s">
        <v>812</v>
      </c>
      <c r="D36" s="125">
        <v>2015</v>
      </c>
      <c r="E36" s="125">
        <v>0</v>
      </c>
      <c r="F36" s="125">
        <v>2020</v>
      </c>
      <c r="G36" s="125">
        <v>3</v>
      </c>
      <c r="H36" s="139"/>
      <c r="I36" s="139"/>
      <c r="J36" s="139"/>
      <c r="K36" s="128"/>
    </row>
    <row r="37" spans="1:11" ht="152.5" customHeight="1">
      <c r="A37" s="272"/>
      <c r="B37" s="161" t="s">
        <v>976</v>
      </c>
      <c r="C37" s="125" t="s">
        <v>811</v>
      </c>
      <c r="D37" s="125">
        <v>2018</v>
      </c>
      <c r="E37" s="125" t="s">
        <v>810</v>
      </c>
      <c r="F37" s="125">
        <v>2020</v>
      </c>
      <c r="G37" s="125" t="s">
        <v>809</v>
      </c>
      <c r="H37" s="139"/>
      <c r="I37" s="139"/>
      <c r="J37" s="139"/>
      <c r="K37" s="128"/>
    </row>
    <row r="38" spans="1:11" ht="72.5">
      <c r="A38" s="272"/>
      <c r="B38" s="161" t="s">
        <v>11</v>
      </c>
      <c r="C38" s="125" t="s">
        <v>808</v>
      </c>
      <c r="D38" s="125">
        <v>2015</v>
      </c>
      <c r="E38" s="125">
        <v>8</v>
      </c>
      <c r="F38" s="125">
        <v>2020</v>
      </c>
      <c r="G38" s="125">
        <v>70</v>
      </c>
      <c r="H38" s="139"/>
      <c r="I38" s="139"/>
      <c r="J38" s="139"/>
      <c r="K38" s="128"/>
    </row>
    <row r="39" spans="1:11" ht="58">
      <c r="A39" s="272"/>
      <c r="B39" s="161" t="s">
        <v>21</v>
      </c>
      <c r="C39" s="125" t="s">
        <v>807</v>
      </c>
      <c r="D39" s="125">
        <v>2015</v>
      </c>
      <c r="E39" s="140">
        <v>0.5</v>
      </c>
      <c r="F39" s="125">
        <v>2020</v>
      </c>
      <c r="G39" s="125" t="s">
        <v>806</v>
      </c>
      <c r="H39" s="139"/>
      <c r="I39" s="139"/>
      <c r="J39" s="139"/>
      <c r="K39" s="128"/>
    </row>
    <row r="40" spans="1:11" ht="109" customHeight="1">
      <c r="A40" s="272"/>
      <c r="B40" s="161" t="s">
        <v>976</v>
      </c>
      <c r="C40" s="125" t="s">
        <v>805</v>
      </c>
      <c r="D40" s="125">
        <v>2015</v>
      </c>
      <c r="E40" s="125">
        <v>3</v>
      </c>
      <c r="F40" s="125">
        <v>2020</v>
      </c>
      <c r="G40" s="125">
        <v>5</v>
      </c>
      <c r="H40" s="139"/>
      <c r="I40" s="139"/>
      <c r="J40" s="139"/>
      <c r="K40" s="128"/>
    </row>
    <row r="41" spans="1:11" ht="70" customHeight="1">
      <c r="A41" s="272"/>
      <c r="B41" s="255" t="s">
        <v>154</v>
      </c>
      <c r="C41" s="259" t="s">
        <v>804</v>
      </c>
      <c r="D41" s="259">
        <v>2014</v>
      </c>
      <c r="E41" s="259">
        <v>99</v>
      </c>
      <c r="F41" s="125">
        <v>2016</v>
      </c>
      <c r="G41" s="125">
        <v>120</v>
      </c>
      <c r="H41" s="125">
        <v>2016</v>
      </c>
      <c r="I41" s="130" t="s">
        <v>803</v>
      </c>
      <c r="J41" s="125" t="s">
        <v>90</v>
      </c>
      <c r="K41" s="128"/>
    </row>
    <row r="42" spans="1:11" ht="21" customHeight="1">
      <c r="A42" s="272"/>
      <c r="B42" s="257"/>
      <c r="C42" s="269"/>
      <c r="D42" s="269"/>
      <c r="E42" s="269"/>
      <c r="F42" s="125">
        <v>2017</v>
      </c>
      <c r="G42" s="125">
        <v>140</v>
      </c>
      <c r="H42" s="125">
        <v>2017</v>
      </c>
      <c r="I42" s="130" t="s">
        <v>802</v>
      </c>
      <c r="J42" s="125" t="s">
        <v>90</v>
      </c>
      <c r="K42" s="128"/>
    </row>
    <row r="43" spans="1:11" ht="21" customHeight="1">
      <c r="A43" s="272"/>
      <c r="B43" s="257"/>
      <c r="C43" s="269"/>
      <c r="D43" s="269"/>
      <c r="E43" s="269"/>
      <c r="F43" s="125">
        <v>2018</v>
      </c>
      <c r="G43" s="125">
        <v>160</v>
      </c>
      <c r="H43" s="125">
        <v>2018</v>
      </c>
      <c r="I43" s="141" t="s">
        <v>801</v>
      </c>
      <c r="J43" s="125" t="s">
        <v>90</v>
      </c>
      <c r="K43" s="128"/>
    </row>
    <row r="44" spans="1:11" ht="21" customHeight="1">
      <c r="A44" s="272"/>
      <c r="B44" s="257"/>
      <c r="C44" s="269"/>
      <c r="D44" s="269"/>
      <c r="E44" s="269"/>
      <c r="F44" s="125">
        <v>2019</v>
      </c>
      <c r="G44" s="125">
        <v>180</v>
      </c>
      <c r="H44" s="139"/>
      <c r="I44" s="139"/>
      <c r="J44" s="139"/>
      <c r="K44" s="128"/>
    </row>
    <row r="45" spans="1:11" ht="21" customHeight="1">
      <c r="A45" s="272"/>
      <c r="B45" s="256"/>
      <c r="C45" s="260"/>
      <c r="D45" s="260"/>
      <c r="E45" s="260"/>
      <c r="F45" s="125">
        <v>2020</v>
      </c>
      <c r="G45" s="125">
        <v>200</v>
      </c>
      <c r="H45" s="139"/>
      <c r="I45" s="139"/>
      <c r="J45" s="139"/>
      <c r="K45" s="128"/>
    </row>
    <row r="46" spans="1:11" ht="58">
      <c r="A46" s="272"/>
      <c r="B46" s="161" t="s">
        <v>975</v>
      </c>
      <c r="C46" s="125" t="s">
        <v>800</v>
      </c>
      <c r="D46" s="125">
        <v>2016</v>
      </c>
      <c r="E46" s="125">
        <v>0</v>
      </c>
      <c r="F46" s="125">
        <v>2017</v>
      </c>
      <c r="G46" s="125">
        <v>2</v>
      </c>
      <c r="H46" s="125">
        <v>2017</v>
      </c>
      <c r="I46" s="141">
        <v>1</v>
      </c>
      <c r="J46" s="125" t="s">
        <v>795</v>
      </c>
      <c r="K46" s="128"/>
    </row>
    <row r="47" spans="1:11" ht="72.5">
      <c r="A47" s="272"/>
      <c r="B47" s="161" t="s">
        <v>975</v>
      </c>
      <c r="C47" s="125" t="s">
        <v>799</v>
      </c>
      <c r="D47" s="125">
        <v>2018</v>
      </c>
      <c r="E47" s="125">
        <v>0</v>
      </c>
      <c r="F47" s="125">
        <v>2018</v>
      </c>
      <c r="G47" s="125">
        <v>1</v>
      </c>
      <c r="H47" s="139"/>
      <c r="I47" s="139"/>
      <c r="J47" s="139"/>
      <c r="K47" s="128"/>
    </row>
    <row r="48" spans="1:11" ht="120.5" customHeight="1">
      <c r="A48" s="272"/>
      <c r="B48" s="161" t="s">
        <v>494</v>
      </c>
      <c r="C48" s="125" t="s">
        <v>798</v>
      </c>
      <c r="D48" s="125">
        <v>2018</v>
      </c>
      <c r="E48" s="125">
        <v>0</v>
      </c>
      <c r="F48" s="125">
        <v>2019</v>
      </c>
      <c r="G48" s="125">
        <v>400</v>
      </c>
      <c r="H48" s="127">
        <v>2019</v>
      </c>
      <c r="I48" s="163">
        <v>347</v>
      </c>
      <c r="J48" s="127" t="s">
        <v>90</v>
      </c>
      <c r="K48" s="128"/>
    </row>
    <row r="49" spans="1:11" s="37" customFormat="1" ht="143.5" customHeight="1">
      <c r="A49" s="272"/>
      <c r="B49" s="255" t="s">
        <v>978</v>
      </c>
      <c r="C49" s="259" t="s">
        <v>977</v>
      </c>
      <c r="D49" s="259">
        <v>2016</v>
      </c>
      <c r="E49" s="259" t="s">
        <v>754</v>
      </c>
      <c r="F49" s="125">
        <v>2016</v>
      </c>
      <c r="G49" s="125" t="s">
        <v>797</v>
      </c>
      <c r="H49" s="125">
        <v>2016</v>
      </c>
      <c r="I49" s="142" t="s">
        <v>796</v>
      </c>
      <c r="J49" s="125" t="s">
        <v>795</v>
      </c>
      <c r="K49" s="143"/>
    </row>
    <row r="50" spans="1:11" s="37" customFormat="1" ht="121" customHeight="1">
      <c r="A50" s="272"/>
      <c r="B50" s="256"/>
      <c r="C50" s="260"/>
      <c r="D50" s="260"/>
      <c r="E50" s="260"/>
      <c r="F50" s="125">
        <v>2017</v>
      </c>
      <c r="G50" s="125" t="s">
        <v>794</v>
      </c>
      <c r="H50" s="125">
        <v>2017</v>
      </c>
      <c r="I50" s="142" t="s">
        <v>793</v>
      </c>
      <c r="J50" s="125" t="s">
        <v>90</v>
      </c>
      <c r="K50" s="143"/>
    </row>
    <row r="51" spans="1:11" ht="261">
      <c r="A51" s="272"/>
      <c r="B51" s="255" t="s">
        <v>494</v>
      </c>
      <c r="C51" s="259" t="s">
        <v>792</v>
      </c>
      <c r="D51" s="259">
        <v>2016</v>
      </c>
      <c r="E51" s="259" t="s">
        <v>754</v>
      </c>
      <c r="F51" s="125">
        <v>2018</v>
      </c>
      <c r="G51" s="125" t="s">
        <v>791</v>
      </c>
      <c r="H51" s="125">
        <v>2018</v>
      </c>
      <c r="I51" s="144" t="s">
        <v>790</v>
      </c>
      <c r="J51" s="125" t="s">
        <v>113</v>
      </c>
      <c r="K51" s="128"/>
    </row>
    <row r="52" spans="1:11" ht="14.5" customHeight="1">
      <c r="A52" s="272"/>
      <c r="B52" s="256"/>
      <c r="C52" s="260"/>
      <c r="D52" s="260"/>
      <c r="E52" s="260"/>
      <c r="F52" s="125">
        <v>2020</v>
      </c>
      <c r="G52" s="125" t="s">
        <v>754</v>
      </c>
      <c r="H52" s="125"/>
      <c r="I52" s="125"/>
      <c r="J52" s="125"/>
      <c r="K52" s="128"/>
    </row>
    <row r="53" spans="1:11" ht="58">
      <c r="A53" s="272"/>
      <c r="B53" s="161" t="s">
        <v>979</v>
      </c>
      <c r="C53" s="125" t="s">
        <v>789</v>
      </c>
      <c r="D53" s="125">
        <v>2016</v>
      </c>
      <c r="E53" s="125">
        <v>37.9</v>
      </c>
      <c r="F53" s="125">
        <v>2020</v>
      </c>
      <c r="G53" s="125">
        <v>50</v>
      </c>
      <c r="H53" s="139"/>
      <c r="I53" s="139"/>
      <c r="J53" s="139"/>
      <c r="K53" s="128"/>
    </row>
    <row r="54" spans="1:11" ht="72.5">
      <c r="A54" s="273"/>
      <c r="B54" s="161" t="s">
        <v>976</v>
      </c>
      <c r="C54" s="125" t="s">
        <v>788</v>
      </c>
      <c r="D54" s="125">
        <v>2018</v>
      </c>
      <c r="E54" s="125">
        <v>0</v>
      </c>
      <c r="F54" s="125">
        <v>2018</v>
      </c>
      <c r="G54" s="125">
        <v>2</v>
      </c>
      <c r="H54" s="139"/>
      <c r="I54" s="139"/>
      <c r="J54" s="139"/>
      <c r="K54" s="128"/>
    </row>
    <row r="55" spans="1:11" ht="29">
      <c r="A55" s="275" t="s">
        <v>971</v>
      </c>
      <c r="B55" s="161" t="s">
        <v>539</v>
      </c>
      <c r="C55" s="125" t="s">
        <v>787</v>
      </c>
      <c r="D55" s="125">
        <v>2013</v>
      </c>
      <c r="E55" s="125">
        <v>22</v>
      </c>
      <c r="F55" s="125">
        <v>2020</v>
      </c>
      <c r="G55" s="125">
        <v>16</v>
      </c>
      <c r="H55" s="125">
        <v>2017</v>
      </c>
      <c r="I55" s="130">
        <v>20</v>
      </c>
      <c r="J55" s="125" t="s">
        <v>90</v>
      </c>
      <c r="K55" s="128"/>
    </row>
    <row r="56" spans="1:11" ht="43.5">
      <c r="A56" s="275"/>
      <c r="B56" s="161" t="s">
        <v>539</v>
      </c>
      <c r="C56" s="125" t="s">
        <v>786</v>
      </c>
      <c r="D56" s="125">
        <v>2018</v>
      </c>
      <c r="E56" s="126">
        <v>34168</v>
      </c>
      <c r="F56" s="125">
        <v>2019</v>
      </c>
      <c r="G56" s="125" t="s">
        <v>765</v>
      </c>
      <c r="H56" s="125">
        <v>2019</v>
      </c>
      <c r="I56" s="145">
        <v>38643</v>
      </c>
      <c r="J56" s="125" t="s">
        <v>785</v>
      </c>
      <c r="K56" s="128" t="s">
        <v>783</v>
      </c>
    </row>
    <row r="57" spans="1:11" ht="43.5">
      <c r="A57" s="275"/>
      <c r="B57" s="161" t="s">
        <v>45</v>
      </c>
      <c r="C57" s="125" t="s">
        <v>784</v>
      </c>
      <c r="D57" s="125">
        <v>2018</v>
      </c>
      <c r="E57" s="126">
        <v>2800</v>
      </c>
      <c r="F57" s="125">
        <v>2019</v>
      </c>
      <c r="G57" s="125" t="s">
        <v>765</v>
      </c>
      <c r="H57" s="125">
        <v>2019</v>
      </c>
      <c r="I57" s="145">
        <v>3163</v>
      </c>
      <c r="J57" s="125" t="s">
        <v>764</v>
      </c>
      <c r="K57" s="128" t="s">
        <v>783</v>
      </c>
    </row>
    <row r="58" spans="1:11" ht="29">
      <c r="A58" s="275"/>
      <c r="B58" s="161" t="s">
        <v>45</v>
      </c>
      <c r="C58" s="125" t="s">
        <v>782</v>
      </c>
      <c r="D58" s="125">
        <v>2018</v>
      </c>
      <c r="E58" s="140">
        <v>0.92</v>
      </c>
      <c r="F58" s="125">
        <v>2019</v>
      </c>
      <c r="G58" s="140">
        <v>0.95</v>
      </c>
      <c r="H58" s="125">
        <v>2019</v>
      </c>
      <c r="I58" s="146">
        <v>0.92</v>
      </c>
      <c r="J58" s="125" t="s">
        <v>90</v>
      </c>
      <c r="K58" s="128"/>
    </row>
    <row r="59" spans="1:11" ht="43.5">
      <c r="A59" s="275"/>
      <c r="B59" s="161" t="s">
        <v>45</v>
      </c>
      <c r="C59" s="125" t="s">
        <v>781</v>
      </c>
      <c r="D59" s="125">
        <v>2018</v>
      </c>
      <c r="E59" s="140">
        <v>0.75</v>
      </c>
      <c r="F59" s="125">
        <v>2019</v>
      </c>
      <c r="G59" s="140">
        <v>0.92</v>
      </c>
      <c r="H59" s="125">
        <v>2019</v>
      </c>
      <c r="I59" s="146">
        <v>0.96</v>
      </c>
      <c r="J59" s="125" t="s">
        <v>90</v>
      </c>
      <c r="K59" s="128"/>
    </row>
    <row r="60" spans="1:11" ht="58">
      <c r="A60" s="275"/>
      <c r="B60" s="161" t="s">
        <v>539</v>
      </c>
      <c r="C60" s="125" t="s">
        <v>780</v>
      </c>
      <c r="D60" s="125">
        <v>2018</v>
      </c>
      <c r="E60" s="140">
        <v>0</v>
      </c>
      <c r="F60" s="125">
        <v>2019</v>
      </c>
      <c r="G60" s="140">
        <v>0.5</v>
      </c>
      <c r="H60" s="125">
        <v>2019</v>
      </c>
      <c r="I60" s="147">
        <v>0.2</v>
      </c>
      <c r="J60" s="125" t="s">
        <v>779</v>
      </c>
      <c r="K60" s="128"/>
    </row>
    <row r="61" spans="1:11" ht="29">
      <c r="A61" s="275"/>
      <c r="B61" s="161" t="s">
        <v>539</v>
      </c>
      <c r="C61" s="125" t="s">
        <v>778</v>
      </c>
      <c r="D61" s="125">
        <v>2013</v>
      </c>
      <c r="E61" s="125">
        <v>48</v>
      </c>
      <c r="F61" s="125">
        <v>2020</v>
      </c>
      <c r="G61" s="125">
        <v>25</v>
      </c>
      <c r="H61" s="125">
        <v>2017</v>
      </c>
      <c r="I61" s="130">
        <v>43</v>
      </c>
      <c r="J61" s="125" t="s">
        <v>90</v>
      </c>
      <c r="K61" s="128"/>
    </row>
    <row r="62" spans="1:11" ht="58">
      <c r="A62" s="275"/>
      <c r="B62" s="161" t="s">
        <v>976</v>
      </c>
      <c r="C62" s="125" t="s">
        <v>777</v>
      </c>
      <c r="D62" s="125">
        <v>2014</v>
      </c>
      <c r="E62" s="125">
        <v>20</v>
      </c>
      <c r="F62" s="125">
        <v>2019</v>
      </c>
      <c r="G62" s="125">
        <v>50</v>
      </c>
      <c r="H62" s="125">
        <v>2017</v>
      </c>
      <c r="I62" s="130">
        <v>22</v>
      </c>
      <c r="J62" s="125" t="s">
        <v>90</v>
      </c>
      <c r="K62" s="128"/>
    </row>
    <row r="63" spans="1:11" ht="43.5">
      <c r="A63" s="275"/>
      <c r="B63" s="161" t="s">
        <v>45</v>
      </c>
      <c r="C63" s="125" t="s">
        <v>776</v>
      </c>
      <c r="D63" s="125">
        <v>2012</v>
      </c>
      <c r="E63" s="125">
        <v>26</v>
      </c>
      <c r="F63" s="125">
        <v>2018</v>
      </c>
      <c r="G63" s="125">
        <v>20</v>
      </c>
      <c r="H63" s="125">
        <v>2017</v>
      </c>
      <c r="I63" s="130">
        <v>21</v>
      </c>
      <c r="J63" s="125" t="s">
        <v>771</v>
      </c>
      <c r="K63" s="128"/>
    </row>
    <row r="64" spans="1:11" ht="43.5">
      <c r="A64" s="275"/>
      <c r="B64" s="161" t="s">
        <v>45</v>
      </c>
      <c r="C64" s="125" t="s">
        <v>775</v>
      </c>
      <c r="D64" s="125">
        <v>2012</v>
      </c>
      <c r="E64" s="125">
        <v>10</v>
      </c>
      <c r="F64" s="125">
        <v>2018</v>
      </c>
      <c r="G64" s="125">
        <v>7</v>
      </c>
      <c r="H64" s="125">
        <v>2017</v>
      </c>
      <c r="I64" s="130">
        <v>3</v>
      </c>
      <c r="J64" s="125" t="s">
        <v>771</v>
      </c>
      <c r="K64" s="128"/>
    </row>
    <row r="65" spans="1:11" ht="43.5">
      <c r="A65" s="275"/>
      <c r="B65" s="161" t="s">
        <v>45</v>
      </c>
      <c r="C65" s="125" t="s">
        <v>774</v>
      </c>
      <c r="D65" s="125">
        <v>2012</v>
      </c>
      <c r="E65" s="125">
        <v>12</v>
      </c>
      <c r="F65" s="125">
        <v>2018</v>
      </c>
      <c r="G65" s="125">
        <v>8</v>
      </c>
      <c r="H65" s="125">
        <v>2017</v>
      </c>
      <c r="I65" s="130">
        <v>6</v>
      </c>
      <c r="J65" s="125" t="s">
        <v>771</v>
      </c>
      <c r="K65" s="128"/>
    </row>
    <row r="66" spans="1:11" ht="72.5">
      <c r="A66" s="275"/>
      <c r="B66" s="161" t="s">
        <v>539</v>
      </c>
      <c r="C66" s="125" t="s">
        <v>773</v>
      </c>
      <c r="D66" s="125">
        <v>2012</v>
      </c>
      <c r="E66" s="125">
        <v>61</v>
      </c>
      <c r="F66" s="125">
        <v>2018</v>
      </c>
      <c r="G66" s="125">
        <v>80</v>
      </c>
      <c r="H66" s="125">
        <v>2017</v>
      </c>
      <c r="I66" s="130">
        <v>61</v>
      </c>
      <c r="J66" s="125" t="s">
        <v>771</v>
      </c>
      <c r="K66" s="128"/>
    </row>
    <row r="67" spans="1:11" ht="43.5">
      <c r="A67" s="275"/>
      <c r="B67" s="161" t="s">
        <v>45</v>
      </c>
      <c r="C67" s="125" t="s">
        <v>897</v>
      </c>
      <c r="D67" s="125">
        <v>2009</v>
      </c>
      <c r="E67" s="125">
        <v>29</v>
      </c>
      <c r="F67" s="125">
        <v>2018</v>
      </c>
      <c r="G67" s="125">
        <v>25</v>
      </c>
      <c r="H67" s="125">
        <v>2017</v>
      </c>
      <c r="I67" s="130">
        <v>26</v>
      </c>
      <c r="J67" s="125" t="s">
        <v>771</v>
      </c>
      <c r="K67" s="128"/>
    </row>
    <row r="68" spans="1:11" ht="43.5">
      <c r="A68" s="275"/>
      <c r="B68" s="161" t="s">
        <v>539</v>
      </c>
      <c r="C68" s="125" t="s">
        <v>772</v>
      </c>
      <c r="D68" s="125">
        <v>2009</v>
      </c>
      <c r="E68" s="125">
        <v>24</v>
      </c>
      <c r="F68" s="125">
        <v>2018</v>
      </c>
      <c r="G68" s="125">
        <v>16</v>
      </c>
      <c r="H68" s="125">
        <v>2017</v>
      </c>
      <c r="I68" s="130">
        <v>26</v>
      </c>
      <c r="J68" s="125" t="s">
        <v>771</v>
      </c>
      <c r="K68" s="128"/>
    </row>
    <row r="69" spans="1:11" ht="58">
      <c r="A69" s="275"/>
      <c r="B69" s="161" t="s">
        <v>539</v>
      </c>
      <c r="C69" s="125" t="s">
        <v>892</v>
      </c>
      <c r="D69" s="125">
        <v>2018</v>
      </c>
      <c r="E69" s="125">
        <v>45000</v>
      </c>
      <c r="F69" s="125">
        <v>2019</v>
      </c>
      <c r="G69" s="125">
        <v>50000</v>
      </c>
      <c r="H69" s="125">
        <v>2019</v>
      </c>
      <c r="I69" s="130">
        <v>45000</v>
      </c>
      <c r="J69" s="125" t="s">
        <v>853</v>
      </c>
      <c r="K69" s="128"/>
    </row>
    <row r="70" spans="1:11" ht="58">
      <c r="A70" s="275"/>
      <c r="B70" s="161" t="s">
        <v>539</v>
      </c>
      <c r="C70" s="125" t="s">
        <v>893</v>
      </c>
      <c r="D70" s="125">
        <v>2018</v>
      </c>
      <c r="E70" s="137">
        <v>0.71399999999999997</v>
      </c>
      <c r="F70" s="125">
        <v>2019</v>
      </c>
      <c r="G70" s="140">
        <v>0.95</v>
      </c>
      <c r="H70" s="125">
        <v>2019</v>
      </c>
      <c r="I70" s="129">
        <v>0.95</v>
      </c>
      <c r="J70" s="125" t="s">
        <v>90</v>
      </c>
      <c r="K70" s="128"/>
    </row>
    <row r="71" spans="1:11" ht="58" customHeight="1">
      <c r="A71" s="275"/>
      <c r="B71" s="255" t="s">
        <v>980</v>
      </c>
      <c r="C71" s="261" t="s">
        <v>894</v>
      </c>
      <c r="D71" s="261">
        <v>2018</v>
      </c>
      <c r="E71" s="261">
        <v>53</v>
      </c>
      <c r="F71" s="125">
        <v>2019</v>
      </c>
      <c r="G71" s="125">
        <v>63</v>
      </c>
      <c r="H71" s="261">
        <v>2020</v>
      </c>
      <c r="I71" s="270">
        <v>164</v>
      </c>
      <c r="J71" s="261" t="s">
        <v>895</v>
      </c>
      <c r="K71" s="128"/>
    </row>
    <row r="72" spans="1:11" ht="21" customHeight="1">
      <c r="A72" s="275"/>
      <c r="B72" s="256"/>
      <c r="C72" s="261"/>
      <c r="D72" s="261"/>
      <c r="E72" s="261"/>
      <c r="F72" s="125">
        <v>2020</v>
      </c>
      <c r="G72" s="125">
        <v>73</v>
      </c>
      <c r="H72" s="261"/>
      <c r="I72" s="270"/>
      <c r="J72" s="261"/>
      <c r="K72" s="128"/>
    </row>
    <row r="73" spans="1:11" ht="24.5" customHeight="1">
      <c r="A73" s="275"/>
      <c r="B73" s="255" t="s">
        <v>539</v>
      </c>
      <c r="C73" s="261" t="s">
        <v>865</v>
      </c>
      <c r="D73" s="261">
        <v>2015</v>
      </c>
      <c r="E73" s="125"/>
      <c r="F73" s="125">
        <v>2018</v>
      </c>
      <c r="G73" s="125">
        <v>12</v>
      </c>
      <c r="H73" s="125">
        <v>2018</v>
      </c>
      <c r="I73" s="130">
        <v>11</v>
      </c>
      <c r="J73" s="125" t="s">
        <v>113</v>
      </c>
      <c r="K73" s="128"/>
    </row>
    <row r="74" spans="1:11" ht="36" customHeight="1">
      <c r="A74" s="275"/>
      <c r="B74" s="256"/>
      <c r="C74" s="261"/>
      <c r="D74" s="261"/>
      <c r="E74" s="125">
        <v>0</v>
      </c>
      <c r="F74" s="125">
        <v>2020</v>
      </c>
      <c r="G74" s="125">
        <v>20</v>
      </c>
      <c r="H74" s="165"/>
      <c r="I74" s="167"/>
      <c r="J74" s="148"/>
      <c r="K74" s="128"/>
    </row>
    <row r="75" spans="1:11" ht="62" customHeight="1">
      <c r="A75" s="275"/>
      <c r="B75" s="255" t="s">
        <v>539</v>
      </c>
      <c r="C75" s="261" t="s">
        <v>896</v>
      </c>
      <c r="D75" s="261">
        <v>2018</v>
      </c>
      <c r="E75" s="261">
        <v>0</v>
      </c>
      <c r="F75" s="125">
        <v>2019</v>
      </c>
      <c r="G75" s="125">
        <v>60</v>
      </c>
      <c r="H75" s="169">
        <v>2019</v>
      </c>
      <c r="I75" s="170">
        <v>0</v>
      </c>
      <c r="J75" s="149" t="s">
        <v>90</v>
      </c>
      <c r="K75" s="128"/>
    </row>
    <row r="76" spans="1:11" ht="20" customHeight="1">
      <c r="A76" s="275"/>
      <c r="B76" s="256"/>
      <c r="C76" s="261"/>
      <c r="D76" s="261"/>
      <c r="E76" s="261"/>
      <c r="F76" s="125">
        <v>2020</v>
      </c>
      <c r="G76" s="125">
        <v>80</v>
      </c>
      <c r="H76" s="171"/>
      <c r="I76" s="171"/>
      <c r="J76" s="150"/>
      <c r="K76" s="128"/>
    </row>
    <row r="77" spans="1:11" ht="62" customHeight="1">
      <c r="A77" s="275"/>
      <c r="B77" s="161" t="s">
        <v>539</v>
      </c>
      <c r="C77" s="125" t="s">
        <v>898</v>
      </c>
      <c r="D77" s="125">
        <v>2018</v>
      </c>
      <c r="E77" s="125" t="s">
        <v>849</v>
      </c>
      <c r="F77" s="125">
        <v>2019</v>
      </c>
      <c r="G77" s="125">
        <v>30</v>
      </c>
      <c r="H77" s="169">
        <v>2019</v>
      </c>
      <c r="I77" s="172">
        <v>18</v>
      </c>
      <c r="J77" s="149" t="s">
        <v>90</v>
      </c>
      <c r="K77" s="128"/>
    </row>
    <row r="78" spans="1:11" ht="74" customHeight="1">
      <c r="A78" s="275"/>
      <c r="B78" s="255" t="s">
        <v>539</v>
      </c>
      <c r="C78" s="261" t="s">
        <v>899</v>
      </c>
      <c r="D78" s="261">
        <v>2018</v>
      </c>
      <c r="E78" s="261">
        <v>75000</v>
      </c>
      <c r="F78" s="125">
        <v>2019</v>
      </c>
      <c r="G78" s="125">
        <v>110000</v>
      </c>
      <c r="H78" s="169">
        <v>2019</v>
      </c>
      <c r="I78" s="172">
        <v>86000</v>
      </c>
      <c r="J78" s="149" t="s">
        <v>90</v>
      </c>
      <c r="K78" s="128"/>
    </row>
    <row r="79" spans="1:11" ht="22.5" customHeight="1">
      <c r="A79" s="275"/>
      <c r="B79" s="256"/>
      <c r="C79" s="261"/>
      <c r="D79" s="261"/>
      <c r="E79" s="261"/>
      <c r="F79" s="125">
        <v>2020</v>
      </c>
      <c r="G79" s="125">
        <v>1500000</v>
      </c>
      <c r="H79" s="171"/>
      <c r="I79" s="171"/>
      <c r="J79" s="150"/>
      <c r="K79" s="128"/>
    </row>
    <row r="80" spans="1:11" ht="62" customHeight="1">
      <c r="A80" s="275"/>
      <c r="B80" s="255" t="s">
        <v>539</v>
      </c>
      <c r="C80" s="261" t="s">
        <v>866</v>
      </c>
      <c r="D80" s="261">
        <v>2015</v>
      </c>
      <c r="E80" s="261">
        <v>0</v>
      </c>
      <c r="F80" s="125">
        <v>2017</v>
      </c>
      <c r="G80" s="125">
        <v>5</v>
      </c>
      <c r="H80" s="125">
        <v>2017</v>
      </c>
      <c r="I80" s="130">
        <v>5</v>
      </c>
      <c r="J80" s="125" t="s">
        <v>90</v>
      </c>
      <c r="K80" s="128"/>
    </row>
    <row r="81" spans="1:11" ht="62" customHeight="1">
      <c r="A81" s="275"/>
      <c r="B81" s="257"/>
      <c r="C81" s="261"/>
      <c r="D81" s="261"/>
      <c r="E81" s="261"/>
      <c r="F81" s="125">
        <v>2018</v>
      </c>
      <c r="G81" s="125">
        <v>10</v>
      </c>
      <c r="H81" s="125">
        <v>2018</v>
      </c>
      <c r="I81" s="130">
        <v>5</v>
      </c>
      <c r="J81" s="125" t="s">
        <v>113</v>
      </c>
      <c r="K81" s="128"/>
    </row>
    <row r="82" spans="1:11" ht="22" customHeight="1">
      <c r="A82" s="275"/>
      <c r="B82" s="256"/>
      <c r="C82" s="261"/>
      <c r="D82" s="261"/>
      <c r="E82" s="261"/>
      <c r="F82" s="125">
        <v>2020</v>
      </c>
      <c r="G82" s="125">
        <v>60</v>
      </c>
      <c r="H82" s="165"/>
      <c r="I82" s="167"/>
      <c r="J82" s="132"/>
      <c r="K82" s="128"/>
    </row>
    <row r="83" spans="1:11" ht="62" customHeight="1">
      <c r="A83" s="275"/>
      <c r="B83" s="255" t="s">
        <v>539</v>
      </c>
      <c r="C83" s="261" t="s">
        <v>867</v>
      </c>
      <c r="D83" s="261">
        <v>2015</v>
      </c>
      <c r="E83" s="261">
        <v>0</v>
      </c>
      <c r="F83" s="125">
        <v>2017</v>
      </c>
      <c r="G83" s="125">
        <v>10</v>
      </c>
      <c r="H83" s="125">
        <v>2017</v>
      </c>
      <c r="I83" s="169">
        <v>0</v>
      </c>
      <c r="J83" s="125" t="s">
        <v>90</v>
      </c>
      <c r="K83" s="128"/>
    </row>
    <row r="84" spans="1:11" ht="62" customHeight="1">
      <c r="A84" s="275"/>
      <c r="B84" s="256"/>
      <c r="C84" s="261"/>
      <c r="D84" s="261"/>
      <c r="E84" s="261"/>
      <c r="F84" s="125">
        <v>2018</v>
      </c>
      <c r="G84" s="125">
        <v>10</v>
      </c>
      <c r="H84" s="125">
        <v>2018</v>
      </c>
      <c r="I84" s="163">
        <v>18</v>
      </c>
      <c r="J84" s="125" t="s">
        <v>113</v>
      </c>
      <c r="K84" s="128"/>
    </row>
    <row r="85" spans="1:11" ht="87">
      <c r="A85" s="275"/>
      <c r="B85" s="161" t="s">
        <v>980</v>
      </c>
      <c r="C85" s="125" t="s">
        <v>770</v>
      </c>
      <c r="D85" s="125">
        <v>2013</v>
      </c>
      <c r="E85" s="125">
        <v>31.9</v>
      </c>
      <c r="F85" s="125">
        <v>2019</v>
      </c>
      <c r="G85" s="125">
        <v>80</v>
      </c>
      <c r="H85" s="125">
        <v>2017</v>
      </c>
      <c r="I85" s="130">
        <v>44.4</v>
      </c>
      <c r="J85" s="125" t="s">
        <v>90</v>
      </c>
      <c r="K85" s="128"/>
    </row>
    <row r="86" spans="1:11" ht="39" customHeight="1">
      <c r="A86" s="275"/>
      <c r="B86" s="255" t="s">
        <v>976</v>
      </c>
      <c r="C86" s="261" t="s">
        <v>848</v>
      </c>
      <c r="D86" s="261">
        <v>2015</v>
      </c>
      <c r="E86" s="261" t="s">
        <v>849</v>
      </c>
      <c r="F86" s="125">
        <v>2017</v>
      </c>
      <c r="G86" s="125" t="s">
        <v>850</v>
      </c>
      <c r="H86" s="165"/>
      <c r="I86" s="167"/>
      <c r="J86" s="132"/>
      <c r="K86" s="128"/>
    </row>
    <row r="87" spans="1:11" ht="31" customHeight="1">
      <c r="A87" s="275"/>
      <c r="B87" s="257"/>
      <c r="C87" s="261"/>
      <c r="D87" s="261"/>
      <c r="E87" s="261"/>
      <c r="F87" s="125">
        <v>2018</v>
      </c>
      <c r="G87" s="125" t="s">
        <v>851</v>
      </c>
      <c r="H87" s="125">
        <v>2018</v>
      </c>
      <c r="I87" s="173" t="s">
        <v>854</v>
      </c>
      <c r="J87" s="125" t="s">
        <v>90</v>
      </c>
      <c r="K87" s="125"/>
    </row>
    <row r="88" spans="1:11" ht="58" customHeight="1">
      <c r="A88" s="275"/>
      <c r="B88" s="256"/>
      <c r="C88" s="261"/>
      <c r="D88" s="261"/>
      <c r="E88" s="261"/>
      <c r="F88" s="125">
        <v>2019</v>
      </c>
      <c r="G88" s="125" t="s">
        <v>852</v>
      </c>
      <c r="H88" s="125">
        <v>2018</v>
      </c>
      <c r="I88" s="173" t="s">
        <v>854</v>
      </c>
      <c r="J88" s="125" t="s">
        <v>853</v>
      </c>
      <c r="K88" s="125"/>
    </row>
    <row r="89" spans="1:11" ht="58" customHeight="1">
      <c r="A89" s="275"/>
      <c r="B89" s="255" t="s">
        <v>705</v>
      </c>
      <c r="C89" s="261" t="s">
        <v>856</v>
      </c>
      <c r="D89" s="261">
        <v>2015</v>
      </c>
      <c r="E89" s="261">
        <v>0</v>
      </c>
      <c r="F89" s="125">
        <v>2016</v>
      </c>
      <c r="G89" s="125">
        <v>50</v>
      </c>
      <c r="H89" s="125">
        <v>2016</v>
      </c>
      <c r="I89" s="174" t="s">
        <v>855</v>
      </c>
      <c r="J89" s="125" t="s">
        <v>90</v>
      </c>
      <c r="K89" s="128"/>
    </row>
    <row r="90" spans="1:11" ht="58" customHeight="1">
      <c r="A90" s="275"/>
      <c r="B90" s="257"/>
      <c r="C90" s="261"/>
      <c r="D90" s="261"/>
      <c r="E90" s="261"/>
      <c r="F90" s="125">
        <v>2017</v>
      </c>
      <c r="G90" s="125">
        <v>200</v>
      </c>
      <c r="H90" s="125">
        <v>2017</v>
      </c>
      <c r="I90" s="174">
        <v>523</v>
      </c>
      <c r="J90" s="125" t="s">
        <v>90</v>
      </c>
      <c r="K90" s="128"/>
    </row>
    <row r="91" spans="1:11" ht="22.5" customHeight="1">
      <c r="A91" s="275"/>
      <c r="B91" s="257"/>
      <c r="C91" s="261"/>
      <c r="D91" s="261"/>
      <c r="E91" s="261"/>
      <c r="F91" s="125">
        <v>2018</v>
      </c>
      <c r="G91" s="125">
        <v>300</v>
      </c>
      <c r="H91" s="167"/>
      <c r="I91" s="167"/>
      <c r="J91" s="132"/>
      <c r="K91" s="128"/>
    </row>
    <row r="92" spans="1:11" ht="15" customHeight="1">
      <c r="A92" s="275"/>
      <c r="B92" s="256"/>
      <c r="C92" s="261"/>
      <c r="D92" s="261"/>
      <c r="E92" s="261"/>
      <c r="F92" s="125">
        <v>2020</v>
      </c>
      <c r="G92" s="125">
        <v>1000</v>
      </c>
      <c r="H92" s="167"/>
      <c r="I92" s="167"/>
      <c r="J92" s="132"/>
      <c r="K92" s="128"/>
    </row>
    <row r="93" spans="1:11" ht="58" customHeight="1">
      <c r="A93" s="275"/>
      <c r="B93" s="255" t="s">
        <v>539</v>
      </c>
      <c r="C93" s="261" t="s">
        <v>857</v>
      </c>
      <c r="D93" s="261">
        <v>2015</v>
      </c>
      <c r="E93" s="261">
        <v>0</v>
      </c>
      <c r="F93" s="125">
        <v>2017</v>
      </c>
      <c r="G93" s="125">
        <v>15</v>
      </c>
      <c r="H93" s="169">
        <v>2017</v>
      </c>
      <c r="I93" s="175">
        <v>0.56000000000000005</v>
      </c>
      <c r="J93" s="125" t="s">
        <v>90</v>
      </c>
      <c r="K93" s="128"/>
    </row>
    <row r="94" spans="1:11" ht="58" customHeight="1">
      <c r="A94" s="275"/>
      <c r="B94" s="257"/>
      <c r="C94" s="261"/>
      <c r="D94" s="261"/>
      <c r="E94" s="261"/>
      <c r="F94" s="125">
        <v>2018</v>
      </c>
      <c r="G94" s="125">
        <v>15</v>
      </c>
      <c r="H94" s="169">
        <v>2018</v>
      </c>
      <c r="I94" s="163" t="s">
        <v>858</v>
      </c>
      <c r="J94" s="125" t="s">
        <v>90</v>
      </c>
      <c r="K94" s="128"/>
    </row>
    <row r="95" spans="1:11" ht="23.5" customHeight="1">
      <c r="A95" s="275"/>
      <c r="B95" s="256"/>
      <c r="C95" s="261"/>
      <c r="D95" s="261"/>
      <c r="E95" s="261"/>
      <c r="F95" s="125">
        <v>2020</v>
      </c>
      <c r="G95" s="125">
        <v>100</v>
      </c>
      <c r="H95" s="171"/>
      <c r="I95" s="176"/>
      <c r="J95" s="132"/>
      <c r="K95" s="128"/>
    </row>
    <row r="96" spans="1:11" ht="58" customHeight="1">
      <c r="A96" s="275"/>
      <c r="B96" s="255" t="s">
        <v>980</v>
      </c>
      <c r="C96" s="261" t="s">
        <v>859</v>
      </c>
      <c r="D96" s="261">
        <v>2015</v>
      </c>
      <c r="E96" s="261">
        <v>63</v>
      </c>
      <c r="F96" s="125">
        <v>2016</v>
      </c>
      <c r="G96" s="125">
        <v>65</v>
      </c>
      <c r="H96" s="169">
        <v>2016</v>
      </c>
      <c r="I96" s="177">
        <v>0.66</v>
      </c>
      <c r="J96" s="125" t="s">
        <v>90</v>
      </c>
      <c r="K96" s="128"/>
    </row>
    <row r="97" spans="1:11" ht="58" customHeight="1">
      <c r="A97" s="275"/>
      <c r="B97" s="257"/>
      <c r="C97" s="261"/>
      <c r="D97" s="261"/>
      <c r="E97" s="261"/>
      <c r="F97" s="125">
        <v>2017</v>
      </c>
      <c r="G97" s="125">
        <v>70</v>
      </c>
      <c r="H97" s="169">
        <v>2017</v>
      </c>
      <c r="I97" s="177">
        <v>0.67</v>
      </c>
      <c r="J97" s="125" t="s">
        <v>113</v>
      </c>
      <c r="K97" s="128"/>
    </row>
    <row r="98" spans="1:11" ht="20.5" customHeight="1">
      <c r="A98" s="275"/>
      <c r="B98" s="257"/>
      <c r="C98" s="261"/>
      <c r="D98" s="261"/>
      <c r="E98" s="261"/>
      <c r="F98" s="125">
        <v>2018</v>
      </c>
      <c r="G98" s="125">
        <v>75</v>
      </c>
      <c r="H98" s="171"/>
      <c r="I98" s="178"/>
      <c r="J98" s="132"/>
      <c r="K98" s="128"/>
    </row>
    <row r="99" spans="1:11" ht="17" customHeight="1">
      <c r="A99" s="275"/>
      <c r="B99" s="256"/>
      <c r="C99" s="261"/>
      <c r="D99" s="261"/>
      <c r="E99" s="261"/>
      <c r="F99" s="125">
        <v>2020</v>
      </c>
      <c r="G99" s="125">
        <v>95</v>
      </c>
      <c r="H99" s="171"/>
      <c r="I99" s="178"/>
      <c r="J99" s="132"/>
      <c r="K99" s="128"/>
    </row>
    <row r="100" spans="1:11" ht="98" customHeight="1">
      <c r="A100" s="275"/>
      <c r="B100" s="255" t="s">
        <v>539</v>
      </c>
      <c r="C100" s="261" t="s">
        <v>860</v>
      </c>
      <c r="D100" s="261">
        <v>2015</v>
      </c>
      <c r="E100" s="261">
        <v>0</v>
      </c>
      <c r="F100" s="125">
        <v>2017</v>
      </c>
      <c r="G100" s="125" t="s">
        <v>861</v>
      </c>
      <c r="H100" s="169">
        <v>2017</v>
      </c>
      <c r="I100" s="179" t="s">
        <v>863</v>
      </c>
      <c r="J100" s="125" t="s">
        <v>90</v>
      </c>
      <c r="K100" s="128"/>
    </row>
    <row r="101" spans="1:11" ht="35" customHeight="1">
      <c r="A101" s="275"/>
      <c r="B101" s="257"/>
      <c r="C101" s="261"/>
      <c r="D101" s="261"/>
      <c r="E101" s="261"/>
      <c r="F101" s="125">
        <v>2018</v>
      </c>
      <c r="G101" s="125" t="s">
        <v>862</v>
      </c>
      <c r="H101" s="171"/>
      <c r="I101" s="178"/>
      <c r="J101" s="132"/>
      <c r="K101" s="128"/>
    </row>
    <row r="102" spans="1:11" ht="67.5" customHeight="1">
      <c r="A102" s="275"/>
      <c r="B102" s="256"/>
      <c r="C102" s="261"/>
      <c r="D102" s="261"/>
      <c r="E102" s="261"/>
      <c r="F102" s="125">
        <v>2020</v>
      </c>
      <c r="G102" s="125" t="s">
        <v>864</v>
      </c>
      <c r="H102" s="171"/>
      <c r="I102" s="178"/>
      <c r="J102" s="132"/>
      <c r="K102" s="128"/>
    </row>
    <row r="103" spans="1:11" ht="56" customHeight="1">
      <c r="A103" s="274" t="s">
        <v>932</v>
      </c>
      <c r="B103" s="255" t="s">
        <v>75</v>
      </c>
      <c r="C103" s="261" t="s">
        <v>769</v>
      </c>
      <c r="D103" s="261">
        <v>2018</v>
      </c>
      <c r="E103" s="267">
        <v>43666</v>
      </c>
      <c r="F103" s="125">
        <v>2019</v>
      </c>
      <c r="G103" s="126">
        <v>70000</v>
      </c>
      <c r="H103" s="125">
        <v>2019</v>
      </c>
      <c r="I103" s="134">
        <v>70000</v>
      </c>
      <c r="J103" s="125" t="s">
        <v>90</v>
      </c>
      <c r="K103" s="128"/>
    </row>
    <row r="104" spans="1:11" ht="14.5" customHeight="1">
      <c r="A104" s="274"/>
      <c r="B104" s="256"/>
      <c r="C104" s="261"/>
      <c r="D104" s="261"/>
      <c r="E104" s="267"/>
      <c r="F104" s="125">
        <v>2020</v>
      </c>
      <c r="G104" s="126">
        <v>100000</v>
      </c>
      <c r="H104" s="139"/>
      <c r="I104" s="151"/>
      <c r="J104" s="139"/>
      <c r="K104" s="128"/>
    </row>
    <row r="105" spans="1:11" ht="101" customHeight="1">
      <c r="A105" s="274"/>
      <c r="B105" s="161" t="s">
        <v>567</v>
      </c>
      <c r="C105" s="125" t="s">
        <v>562</v>
      </c>
      <c r="D105" s="125">
        <v>2018</v>
      </c>
      <c r="E105" s="126">
        <v>3967</v>
      </c>
      <c r="F105" s="125">
        <v>2019</v>
      </c>
      <c r="G105" s="126" t="s">
        <v>765</v>
      </c>
      <c r="H105" s="152">
        <v>2019</v>
      </c>
      <c r="I105" s="138">
        <v>649</v>
      </c>
      <c r="J105" s="152" t="s">
        <v>764</v>
      </c>
      <c r="K105" s="128" t="s">
        <v>763</v>
      </c>
    </row>
    <row r="106" spans="1:11" ht="56.5" customHeight="1">
      <c r="A106" s="274"/>
      <c r="B106" s="161" t="s">
        <v>567</v>
      </c>
      <c r="C106" s="125" t="s">
        <v>768</v>
      </c>
      <c r="D106" s="125">
        <v>2018</v>
      </c>
      <c r="E106" s="126">
        <v>3000</v>
      </c>
      <c r="F106" s="125">
        <v>2019</v>
      </c>
      <c r="G106" s="153"/>
      <c r="H106" s="139"/>
      <c r="I106" s="154"/>
      <c r="J106" s="152" t="s">
        <v>764</v>
      </c>
      <c r="K106" s="128" t="s">
        <v>767</v>
      </c>
    </row>
    <row r="107" spans="1:11" ht="101.5">
      <c r="A107" s="274"/>
      <c r="B107" s="161" t="s">
        <v>981</v>
      </c>
      <c r="C107" s="125" t="s">
        <v>766</v>
      </c>
      <c r="D107" s="125">
        <v>2018</v>
      </c>
      <c r="E107" s="126">
        <v>4971</v>
      </c>
      <c r="F107" s="125">
        <v>2019</v>
      </c>
      <c r="G107" s="169" t="s">
        <v>765</v>
      </c>
      <c r="H107" s="169">
        <v>2019</v>
      </c>
      <c r="I107" s="169">
        <v>18764</v>
      </c>
      <c r="J107" s="152" t="s">
        <v>764</v>
      </c>
      <c r="K107" s="128" t="s">
        <v>763</v>
      </c>
    </row>
    <row r="108" spans="1:11" ht="58">
      <c r="A108" s="274"/>
      <c r="B108" s="161" t="s">
        <v>567</v>
      </c>
      <c r="C108" s="125" t="s">
        <v>762</v>
      </c>
      <c r="D108" s="125">
        <v>2014</v>
      </c>
      <c r="E108" s="125" t="s">
        <v>761</v>
      </c>
      <c r="F108" s="125">
        <v>2020</v>
      </c>
      <c r="G108" s="140">
        <v>0.25</v>
      </c>
      <c r="H108" s="139"/>
      <c r="I108" s="139"/>
      <c r="J108" s="139"/>
      <c r="K108" s="128"/>
    </row>
    <row r="109" spans="1:11" ht="72.5">
      <c r="A109" s="274"/>
      <c r="B109" s="161" t="s">
        <v>982</v>
      </c>
      <c r="C109" s="125" t="s">
        <v>760</v>
      </c>
      <c r="D109" s="125">
        <v>2014</v>
      </c>
      <c r="E109" s="125" t="s">
        <v>759</v>
      </c>
      <c r="F109" s="125">
        <v>2020</v>
      </c>
      <c r="G109" s="140">
        <v>0.85</v>
      </c>
      <c r="H109" s="139"/>
      <c r="I109" s="139"/>
      <c r="J109" s="139"/>
      <c r="K109" s="128"/>
    </row>
    <row r="110" spans="1:11" ht="58">
      <c r="A110" s="274"/>
      <c r="B110" s="161" t="s">
        <v>979</v>
      </c>
      <c r="C110" s="125" t="s">
        <v>758</v>
      </c>
      <c r="D110" s="125">
        <v>2013</v>
      </c>
      <c r="E110" s="140">
        <v>0.19</v>
      </c>
      <c r="F110" s="125">
        <v>2020</v>
      </c>
      <c r="G110" s="140">
        <v>0.4</v>
      </c>
      <c r="H110" s="139"/>
      <c r="I110" s="139"/>
      <c r="J110" s="139"/>
      <c r="K110" s="128"/>
    </row>
    <row r="111" spans="1:11" ht="58">
      <c r="A111" s="274"/>
      <c r="B111" s="161" t="s">
        <v>699</v>
      </c>
      <c r="C111" s="125" t="s">
        <v>757</v>
      </c>
      <c r="D111" s="125">
        <v>2011</v>
      </c>
      <c r="E111" s="125" t="s">
        <v>756</v>
      </c>
      <c r="F111" s="125">
        <v>2020</v>
      </c>
      <c r="G111" s="140">
        <v>0.02</v>
      </c>
      <c r="H111" s="139"/>
      <c r="I111" s="139"/>
      <c r="J111" s="139"/>
      <c r="K111" s="128"/>
    </row>
    <row r="112" spans="1:11" ht="72.5">
      <c r="A112" s="274"/>
      <c r="B112" s="161" t="s">
        <v>567</v>
      </c>
      <c r="C112" s="125" t="s">
        <v>755</v>
      </c>
      <c r="D112" s="125">
        <v>2016</v>
      </c>
      <c r="E112" s="125" t="s">
        <v>754</v>
      </c>
      <c r="F112" s="125">
        <v>2020</v>
      </c>
      <c r="G112" s="125" t="s">
        <v>753</v>
      </c>
      <c r="H112" s="139"/>
      <c r="I112" s="139"/>
      <c r="J112" s="139"/>
      <c r="K112" s="128"/>
    </row>
    <row r="113" spans="1:11" ht="87" customHeight="1">
      <c r="A113" s="274"/>
      <c r="B113" s="255" t="s">
        <v>75</v>
      </c>
      <c r="C113" s="261" t="s">
        <v>868</v>
      </c>
      <c r="D113" s="261">
        <v>2016</v>
      </c>
      <c r="E113" s="261">
        <v>0</v>
      </c>
      <c r="F113" s="125">
        <v>2016</v>
      </c>
      <c r="G113" s="125">
        <v>10</v>
      </c>
      <c r="H113" s="127">
        <v>2016</v>
      </c>
      <c r="I113" s="180">
        <v>0.17499999999999999</v>
      </c>
      <c r="J113" s="149" t="s">
        <v>113</v>
      </c>
      <c r="K113" s="128"/>
    </row>
    <row r="114" spans="1:11" ht="21" customHeight="1">
      <c r="A114" s="274"/>
      <c r="B114" s="257"/>
      <c r="C114" s="261"/>
      <c r="D114" s="261"/>
      <c r="E114" s="261"/>
      <c r="F114" s="125">
        <v>2017</v>
      </c>
      <c r="G114" s="125">
        <v>15</v>
      </c>
      <c r="H114" s="127">
        <v>2017</v>
      </c>
      <c r="I114" s="180">
        <v>0.24</v>
      </c>
      <c r="J114" s="149" t="s">
        <v>113</v>
      </c>
      <c r="K114" s="128"/>
    </row>
    <row r="115" spans="1:11" ht="21" customHeight="1">
      <c r="A115" s="274"/>
      <c r="B115" s="256"/>
      <c r="C115" s="261"/>
      <c r="D115" s="261"/>
      <c r="E115" s="261"/>
      <c r="F115" s="125">
        <v>2020</v>
      </c>
      <c r="G115" s="125">
        <v>100</v>
      </c>
      <c r="H115" s="167"/>
      <c r="I115" s="167"/>
      <c r="J115" s="133"/>
      <c r="K115" s="128"/>
    </row>
    <row r="116" spans="1:11" ht="90.5" customHeight="1">
      <c r="A116" s="274"/>
      <c r="B116" s="255" t="s">
        <v>75</v>
      </c>
      <c r="C116" s="261" t="s">
        <v>752</v>
      </c>
      <c r="D116" s="261">
        <v>2016</v>
      </c>
      <c r="E116" s="266">
        <v>0</v>
      </c>
      <c r="F116" s="125">
        <v>2016</v>
      </c>
      <c r="G116" s="125">
        <v>15</v>
      </c>
      <c r="H116" s="125">
        <v>2016</v>
      </c>
      <c r="I116" s="130" t="s">
        <v>751</v>
      </c>
      <c r="J116" s="125" t="s">
        <v>113</v>
      </c>
      <c r="K116" s="128"/>
    </row>
    <row r="117" spans="1:11" ht="14.5" customHeight="1">
      <c r="A117" s="274"/>
      <c r="B117" s="257"/>
      <c r="C117" s="261"/>
      <c r="D117" s="261"/>
      <c r="E117" s="266"/>
      <c r="F117" s="155">
        <v>2017</v>
      </c>
      <c r="G117" s="125">
        <v>20</v>
      </c>
      <c r="H117" s="125">
        <v>2017</v>
      </c>
      <c r="I117" s="129">
        <v>0.55000000000000004</v>
      </c>
      <c r="J117" s="125" t="s">
        <v>113</v>
      </c>
      <c r="K117" s="128"/>
    </row>
    <row r="118" spans="1:11" ht="14.5" customHeight="1">
      <c r="A118" s="274"/>
      <c r="B118" s="256"/>
      <c r="C118" s="261"/>
      <c r="D118" s="261"/>
      <c r="E118" s="266"/>
      <c r="F118" s="155">
        <v>2020</v>
      </c>
      <c r="G118" s="140">
        <v>1</v>
      </c>
      <c r="H118" s="139"/>
      <c r="I118" s="139"/>
      <c r="J118" s="139"/>
      <c r="K118" s="128"/>
    </row>
    <row r="119" spans="1:11" ht="126" customHeight="1">
      <c r="A119" s="274"/>
      <c r="B119" s="255" t="s">
        <v>75</v>
      </c>
      <c r="C119" s="261" t="s">
        <v>750</v>
      </c>
      <c r="D119" s="261">
        <v>2016</v>
      </c>
      <c r="E119" s="266">
        <v>0</v>
      </c>
      <c r="F119" s="125">
        <v>2017</v>
      </c>
      <c r="G119" s="140">
        <v>0.2</v>
      </c>
      <c r="H119" s="125">
        <v>2017</v>
      </c>
      <c r="I119" s="141" t="s">
        <v>749</v>
      </c>
      <c r="J119" s="125" t="s">
        <v>90</v>
      </c>
      <c r="K119" s="128"/>
    </row>
    <row r="120" spans="1:11" ht="14.5" customHeight="1">
      <c r="A120" s="274"/>
      <c r="B120" s="256"/>
      <c r="C120" s="261"/>
      <c r="D120" s="261"/>
      <c r="E120" s="266"/>
      <c r="F120" s="155">
        <v>2020</v>
      </c>
      <c r="G120" s="140">
        <v>0.7</v>
      </c>
      <c r="H120" s="139"/>
      <c r="I120" s="139"/>
      <c r="J120" s="139"/>
      <c r="K120" s="128"/>
    </row>
    <row r="121" spans="1:11" ht="126" customHeight="1">
      <c r="A121" s="274"/>
      <c r="B121" s="255" t="s">
        <v>976</v>
      </c>
      <c r="C121" s="261" t="s">
        <v>902</v>
      </c>
      <c r="D121" s="261">
        <v>2016</v>
      </c>
      <c r="E121" s="261">
        <v>0</v>
      </c>
      <c r="F121" s="125">
        <v>2016</v>
      </c>
      <c r="G121" s="125">
        <v>1</v>
      </c>
      <c r="H121" s="125">
        <v>2016</v>
      </c>
      <c r="I121" s="130" t="s">
        <v>748</v>
      </c>
      <c r="J121" s="125" t="s">
        <v>113</v>
      </c>
      <c r="K121" s="128"/>
    </row>
    <row r="122" spans="1:11" ht="14.5" customHeight="1">
      <c r="A122" s="274"/>
      <c r="B122" s="257"/>
      <c r="C122" s="261"/>
      <c r="D122" s="261"/>
      <c r="E122" s="261"/>
      <c r="F122" s="155">
        <v>2017</v>
      </c>
      <c r="G122" s="125">
        <v>2</v>
      </c>
      <c r="H122" s="125">
        <v>2017</v>
      </c>
      <c r="I122" s="130">
        <v>2</v>
      </c>
      <c r="J122" s="125" t="s">
        <v>113</v>
      </c>
      <c r="K122" s="128"/>
    </row>
    <row r="123" spans="1:11" ht="14.5" customHeight="1">
      <c r="A123" s="274"/>
      <c r="B123" s="256"/>
      <c r="C123" s="261"/>
      <c r="D123" s="261"/>
      <c r="E123" s="261"/>
      <c r="F123" s="155">
        <v>2020</v>
      </c>
      <c r="G123" s="125">
        <v>3</v>
      </c>
      <c r="H123" s="139"/>
      <c r="I123" s="139"/>
      <c r="J123" s="139"/>
      <c r="K123" s="128"/>
    </row>
    <row r="124" spans="1:11" ht="130.5">
      <c r="A124" s="274"/>
      <c r="B124" s="255" t="s">
        <v>982</v>
      </c>
      <c r="C124" s="261" t="s">
        <v>747</v>
      </c>
      <c r="D124" s="261">
        <v>2016</v>
      </c>
      <c r="E124" s="266">
        <v>0.2</v>
      </c>
      <c r="F124" s="125">
        <v>2016</v>
      </c>
      <c r="G124" s="125">
        <v>25</v>
      </c>
      <c r="H124" s="125">
        <v>2016</v>
      </c>
      <c r="I124" s="130" t="s">
        <v>746</v>
      </c>
      <c r="J124" s="138" t="s">
        <v>113</v>
      </c>
      <c r="K124" s="128"/>
    </row>
    <row r="125" spans="1:11" ht="14.5" customHeight="1">
      <c r="A125" s="274"/>
      <c r="B125" s="257"/>
      <c r="C125" s="261"/>
      <c r="D125" s="261"/>
      <c r="E125" s="266"/>
      <c r="F125" s="155">
        <v>2017</v>
      </c>
      <c r="G125" s="125">
        <v>30</v>
      </c>
      <c r="H125" s="125">
        <v>2017</v>
      </c>
      <c r="I125" s="129">
        <v>0.26</v>
      </c>
      <c r="J125" s="138" t="s">
        <v>90</v>
      </c>
      <c r="K125" s="128"/>
    </row>
    <row r="126" spans="1:11" ht="14.5" customHeight="1">
      <c r="A126" s="274"/>
      <c r="B126" s="256"/>
      <c r="C126" s="261"/>
      <c r="D126" s="261"/>
      <c r="E126" s="266"/>
      <c r="F126" s="155">
        <v>2020</v>
      </c>
      <c r="G126" s="140">
        <v>0.4</v>
      </c>
      <c r="H126" s="139"/>
      <c r="I126" s="139"/>
      <c r="J126" s="139"/>
      <c r="K126" s="128"/>
    </row>
    <row r="127" spans="1:11" ht="84" customHeight="1">
      <c r="A127" s="274"/>
      <c r="B127" s="255" t="s">
        <v>699</v>
      </c>
      <c r="C127" s="261" t="s">
        <v>901</v>
      </c>
      <c r="D127" s="261">
        <v>2016</v>
      </c>
      <c r="E127" s="261">
        <v>0</v>
      </c>
      <c r="F127" s="125">
        <v>2016</v>
      </c>
      <c r="G127" s="125">
        <v>75</v>
      </c>
      <c r="H127" s="125">
        <v>2016</v>
      </c>
      <c r="I127" s="130" t="s">
        <v>745</v>
      </c>
      <c r="J127" s="125" t="s">
        <v>113</v>
      </c>
      <c r="K127" s="128"/>
    </row>
    <row r="128" spans="1:11" ht="14.5" customHeight="1">
      <c r="A128" s="274"/>
      <c r="B128" s="256"/>
      <c r="C128" s="261"/>
      <c r="D128" s="261"/>
      <c r="E128" s="261"/>
      <c r="F128" s="125">
        <v>2020</v>
      </c>
      <c r="G128" s="125">
        <v>500</v>
      </c>
      <c r="H128" s="165"/>
      <c r="I128" s="165"/>
      <c r="J128" s="132"/>
      <c r="K128" s="128"/>
    </row>
    <row r="129" spans="1:11" ht="275.5">
      <c r="A129" s="274"/>
      <c r="B129" s="255" t="s">
        <v>567</v>
      </c>
      <c r="C129" s="261" t="s">
        <v>869</v>
      </c>
      <c r="D129" s="261">
        <v>2016</v>
      </c>
      <c r="E129" s="261" t="s">
        <v>628</v>
      </c>
      <c r="F129" s="125">
        <v>2016</v>
      </c>
      <c r="G129" s="125" t="s">
        <v>870</v>
      </c>
      <c r="H129" s="125">
        <v>2016</v>
      </c>
      <c r="I129" s="163" t="s">
        <v>872</v>
      </c>
      <c r="J129" s="125" t="s">
        <v>113</v>
      </c>
      <c r="K129" s="128"/>
    </row>
    <row r="130" spans="1:11" ht="58">
      <c r="A130" s="274"/>
      <c r="B130" s="257"/>
      <c r="C130" s="261"/>
      <c r="D130" s="261"/>
      <c r="E130" s="261"/>
      <c r="F130" s="125">
        <v>2017</v>
      </c>
      <c r="G130" s="125" t="s">
        <v>871</v>
      </c>
      <c r="H130" s="125">
        <v>2017</v>
      </c>
      <c r="I130" s="163" t="s">
        <v>873</v>
      </c>
      <c r="J130" s="125" t="s">
        <v>90</v>
      </c>
      <c r="K130" s="128"/>
    </row>
    <row r="131" spans="1:11" ht="21" customHeight="1">
      <c r="A131" s="274"/>
      <c r="B131" s="256"/>
      <c r="C131" s="261"/>
      <c r="D131" s="261"/>
      <c r="E131" s="261"/>
      <c r="F131" s="125">
        <v>2020</v>
      </c>
      <c r="G131" s="125" t="s">
        <v>874</v>
      </c>
      <c r="H131" s="165"/>
      <c r="I131" s="165"/>
      <c r="J131" s="132"/>
      <c r="K131" s="128"/>
    </row>
    <row r="132" spans="1:11" ht="58">
      <c r="A132" s="274"/>
      <c r="B132" s="161" t="s">
        <v>567</v>
      </c>
      <c r="C132" s="125" t="s">
        <v>875</v>
      </c>
      <c r="D132" s="125">
        <v>2016</v>
      </c>
      <c r="E132" s="125">
        <v>0</v>
      </c>
      <c r="F132" s="125">
        <v>2017</v>
      </c>
      <c r="G132" s="125" t="s">
        <v>876</v>
      </c>
      <c r="H132" s="125">
        <v>2017</v>
      </c>
      <c r="I132" s="163" t="s">
        <v>876</v>
      </c>
      <c r="J132" s="125" t="s">
        <v>90</v>
      </c>
      <c r="K132" s="128"/>
    </row>
    <row r="133" spans="1:11" ht="21" customHeight="1">
      <c r="A133" s="274"/>
      <c r="B133" s="255" t="s">
        <v>567</v>
      </c>
      <c r="C133" s="261" t="s">
        <v>900</v>
      </c>
      <c r="D133" s="261">
        <v>2016</v>
      </c>
      <c r="E133" s="261">
        <v>1</v>
      </c>
      <c r="F133" s="125">
        <v>2016</v>
      </c>
      <c r="G133" s="125">
        <v>2</v>
      </c>
      <c r="H133" s="125">
        <v>2016</v>
      </c>
      <c r="I133" s="163">
        <v>2</v>
      </c>
      <c r="J133" s="125" t="s">
        <v>113</v>
      </c>
      <c r="K133" s="128"/>
    </row>
    <row r="134" spans="1:11" ht="21" customHeight="1">
      <c r="A134" s="274"/>
      <c r="B134" s="257"/>
      <c r="C134" s="261"/>
      <c r="D134" s="261"/>
      <c r="E134" s="261"/>
      <c r="F134" s="125">
        <v>2017</v>
      </c>
      <c r="G134" s="125">
        <v>2</v>
      </c>
      <c r="H134" s="125">
        <v>2017</v>
      </c>
      <c r="I134" s="163">
        <v>2</v>
      </c>
      <c r="J134" s="125" t="s">
        <v>90</v>
      </c>
      <c r="K134" s="128"/>
    </row>
    <row r="135" spans="1:11" ht="46.5" customHeight="1">
      <c r="A135" s="274"/>
      <c r="B135" s="256"/>
      <c r="C135" s="261"/>
      <c r="D135" s="261"/>
      <c r="E135" s="261"/>
      <c r="F135" s="125">
        <v>2020</v>
      </c>
      <c r="G135" s="125">
        <v>7</v>
      </c>
      <c r="H135" s="165"/>
      <c r="I135" s="165"/>
      <c r="J135" s="132"/>
      <c r="K135" s="128"/>
    </row>
    <row r="136" spans="1:11" ht="68" customHeight="1">
      <c r="A136" s="274"/>
      <c r="B136" s="161" t="s">
        <v>982</v>
      </c>
      <c r="C136" s="125" t="s">
        <v>903</v>
      </c>
      <c r="D136" s="125">
        <v>2018</v>
      </c>
      <c r="E136" s="125">
        <v>0</v>
      </c>
      <c r="F136" s="125">
        <v>2019</v>
      </c>
      <c r="G136" s="125">
        <v>50</v>
      </c>
      <c r="H136" s="169">
        <v>2019</v>
      </c>
      <c r="I136" s="163">
        <v>110</v>
      </c>
      <c r="J136" s="149" t="s">
        <v>90</v>
      </c>
      <c r="K136" s="128"/>
    </row>
    <row r="137" spans="1:11" ht="21" customHeight="1">
      <c r="A137" s="274"/>
      <c r="B137" s="255" t="s">
        <v>982</v>
      </c>
      <c r="C137" s="261" t="s">
        <v>904</v>
      </c>
      <c r="D137" s="261">
        <v>2019</v>
      </c>
      <c r="E137" s="261">
        <v>0</v>
      </c>
      <c r="F137" s="125">
        <v>2019</v>
      </c>
      <c r="G137" s="125">
        <v>0</v>
      </c>
      <c r="H137" s="127">
        <v>2019</v>
      </c>
      <c r="I137" s="163">
        <v>0</v>
      </c>
      <c r="J137" s="149" t="s">
        <v>906</v>
      </c>
      <c r="K137" s="128"/>
    </row>
    <row r="138" spans="1:11" ht="21" customHeight="1">
      <c r="A138" s="274"/>
      <c r="B138" s="256"/>
      <c r="C138" s="261"/>
      <c r="D138" s="261"/>
      <c r="E138" s="261"/>
      <c r="F138" s="125">
        <v>2020</v>
      </c>
      <c r="G138" s="125">
        <v>1</v>
      </c>
      <c r="H138" s="165"/>
      <c r="I138" s="165"/>
      <c r="J138" s="132"/>
      <c r="K138" s="128"/>
    </row>
    <row r="139" spans="1:11" ht="71.5" customHeight="1">
      <c r="A139" s="274"/>
      <c r="B139" s="255" t="s">
        <v>567</v>
      </c>
      <c r="C139" s="262" t="s">
        <v>907</v>
      </c>
      <c r="D139" s="261">
        <v>2018</v>
      </c>
      <c r="E139" s="261">
        <v>0</v>
      </c>
      <c r="F139" s="125">
        <v>2019</v>
      </c>
      <c r="G139" s="140">
        <v>0.3</v>
      </c>
      <c r="H139" s="181">
        <v>2019</v>
      </c>
      <c r="I139" s="179">
        <v>1</v>
      </c>
      <c r="J139" s="157" t="s">
        <v>90</v>
      </c>
      <c r="K139" s="128"/>
    </row>
    <row r="140" spans="1:11" ht="21" customHeight="1">
      <c r="A140" s="274"/>
      <c r="B140" s="256"/>
      <c r="C140" s="262"/>
      <c r="D140" s="261"/>
      <c r="E140" s="261"/>
      <c r="F140" s="125">
        <v>2020</v>
      </c>
      <c r="G140" s="140">
        <v>0.7</v>
      </c>
      <c r="H140" s="165"/>
      <c r="I140" s="165"/>
      <c r="J140" s="132"/>
      <c r="K140" s="128"/>
    </row>
    <row r="141" spans="1:11" ht="40.5" customHeight="1">
      <c r="A141" s="274"/>
      <c r="B141" s="255" t="s">
        <v>224</v>
      </c>
      <c r="C141" s="262" t="s">
        <v>908</v>
      </c>
      <c r="D141" s="261">
        <v>2018</v>
      </c>
      <c r="E141" s="261">
        <v>0</v>
      </c>
      <c r="F141" s="125">
        <v>2019</v>
      </c>
      <c r="G141" s="158">
        <v>50</v>
      </c>
      <c r="H141" s="181">
        <v>2019</v>
      </c>
      <c r="I141" s="182">
        <v>48</v>
      </c>
      <c r="J141" s="157" t="s">
        <v>90</v>
      </c>
      <c r="K141" s="128"/>
    </row>
    <row r="142" spans="1:11" ht="21" customHeight="1">
      <c r="A142" s="274"/>
      <c r="B142" s="256"/>
      <c r="C142" s="262"/>
      <c r="D142" s="261"/>
      <c r="E142" s="261"/>
      <c r="F142" s="125">
        <v>2020</v>
      </c>
      <c r="G142" s="158">
        <v>54</v>
      </c>
      <c r="H142" s="165"/>
      <c r="I142" s="165"/>
      <c r="J142" s="132"/>
      <c r="K142" s="128"/>
    </row>
    <row r="143" spans="1:11" ht="33" customHeight="1">
      <c r="A143" s="274"/>
      <c r="B143" s="255" t="s">
        <v>224</v>
      </c>
      <c r="C143" s="262" t="s">
        <v>909</v>
      </c>
      <c r="D143" s="261">
        <v>2018</v>
      </c>
      <c r="E143" s="261">
        <v>0</v>
      </c>
      <c r="F143" s="125">
        <v>2019</v>
      </c>
      <c r="G143" s="158">
        <v>0</v>
      </c>
      <c r="H143" s="181">
        <v>2019</v>
      </c>
      <c r="I143" s="163">
        <v>0</v>
      </c>
      <c r="J143" s="157" t="s">
        <v>90</v>
      </c>
      <c r="K143" s="128"/>
    </row>
    <row r="144" spans="1:11" ht="21" customHeight="1">
      <c r="A144" s="274"/>
      <c r="B144" s="256"/>
      <c r="C144" s="262"/>
      <c r="D144" s="261"/>
      <c r="E144" s="261"/>
      <c r="F144" s="125">
        <v>2020</v>
      </c>
      <c r="G144" s="158">
        <v>54</v>
      </c>
      <c r="H144" s="165"/>
      <c r="I144" s="165"/>
      <c r="J144" s="132"/>
      <c r="K144" s="128"/>
    </row>
    <row r="145" spans="1:11" ht="33" customHeight="1">
      <c r="A145" s="274"/>
      <c r="B145" s="255" t="s">
        <v>983</v>
      </c>
      <c r="C145" s="262" t="s">
        <v>910</v>
      </c>
      <c r="D145" s="261">
        <v>2018</v>
      </c>
      <c r="E145" s="261">
        <v>1</v>
      </c>
      <c r="F145" s="125">
        <v>2019</v>
      </c>
      <c r="G145" s="158">
        <v>4</v>
      </c>
      <c r="H145" s="181">
        <v>2019</v>
      </c>
      <c r="I145" s="163">
        <v>4</v>
      </c>
      <c r="J145" s="157" t="s">
        <v>90</v>
      </c>
      <c r="K145" s="128"/>
    </row>
    <row r="146" spans="1:11" ht="23" customHeight="1">
      <c r="A146" s="274"/>
      <c r="B146" s="256"/>
      <c r="C146" s="262"/>
      <c r="D146" s="261"/>
      <c r="E146" s="261"/>
      <c r="F146" s="125">
        <v>2020</v>
      </c>
      <c r="G146" s="158">
        <v>4</v>
      </c>
      <c r="H146" s="165"/>
      <c r="I146" s="165"/>
      <c r="J146" s="132"/>
      <c r="K146" s="128"/>
    </row>
    <row r="147" spans="1:11" ht="56" customHeight="1">
      <c r="A147" s="274"/>
      <c r="B147" s="255" t="s">
        <v>75</v>
      </c>
      <c r="C147" s="262" t="s">
        <v>911</v>
      </c>
      <c r="D147" s="261">
        <v>2018</v>
      </c>
      <c r="E147" s="261">
        <v>0</v>
      </c>
      <c r="F147" s="125">
        <v>2019</v>
      </c>
      <c r="G147" s="140">
        <v>0.1</v>
      </c>
      <c r="H147" s="181">
        <v>2019</v>
      </c>
      <c r="I147" s="179">
        <v>0.1</v>
      </c>
      <c r="J147" s="156"/>
      <c r="K147" s="128"/>
    </row>
    <row r="148" spans="1:11" ht="12.5" customHeight="1">
      <c r="A148" s="274"/>
      <c r="B148" s="256"/>
      <c r="C148" s="262"/>
      <c r="D148" s="261"/>
      <c r="E148" s="261"/>
      <c r="F148" s="125">
        <v>2020</v>
      </c>
      <c r="G148" s="140">
        <v>0.1</v>
      </c>
      <c r="H148" s="165"/>
      <c r="I148" s="165"/>
      <c r="J148" s="132"/>
      <c r="K148" s="128"/>
    </row>
    <row r="149" spans="1:11" ht="53.5" customHeight="1">
      <c r="A149" s="274"/>
      <c r="B149" s="255" t="s">
        <v>983</v>
      </c>
      <c r="C149" s="262" t="s">
        <v>912</v>
      </c>
      <c r="D149" s="261">
        <v>2018</v>
      </c>
      <c r="E149" s="261">
        <v>0</v>
      </c>
      <c r="F149" s="125">
        <v>2019</v>
      </c>
      <c r="G149" s="159">
        <v>150</v>
      </c>
      <c r="H149" s="181">
        <v>2019</v>
      </c>
      <c r="I149" s="163">
        <v>150</v>
      </c>
      <c r="J149" s="157" t="s">
        <v>90</v>
      </c>
      <c r="K149" s="128"/>
    </row>
    <row r="150" spans="1:11" ht="23" customHeight="1">
      <c r="A150" s="274"/>
      <c r="B150" s="256"/>
      <c r="C150" s="262"/>
      <c r="D150" s="261"/>
      <c r="E150" s="261"/>
      <c r="F150" s="125">
        <v>2020</v>
      </c>
      <c r="G150" s="158">
        <v>150</v>
      </c>
      <c r="H150" s="165"/>
      <c r="I150" s="165"/>
      <c r="J150" s="132"/>
      <c r="K150" s="128"/>
    </row>
    <row r="151" spans="1:11" ht="53.5" customHeight="1">
      <c r="A151" s="274"/>
      <c r="B151" s="255" t="s">
        <v>567</v>
      </c>
      <c r="C151" s="262" t="s">
        <v>913</v>
      </c>
      <c r="D151" s="261">
        <v>2018</v>
      </c>
      <c r="E151" s="261">
        <v>0</v>
      </c>
      <c r="F151" s="125">
        <v>2019</v>
      </c>
      <c r="G151" s="158">
        <v>11</v>
      </c>
      <c r="H151" s="181">
        <v>2019</v>
      </c>
      <c r="I151" s="163">
        <v>11</v>
      </c>
      <c r="J151" s="157" t="s">
        <v>90</v>
      </c>
      <c r="K151" s="128"/>
    </row>
    <row r="152" spans="1:11" ht="43" customHeight="1">
      <c r="A152" s="274"/>
      <c r="B152" s="256"/>
      <c r="C152" s="262"/>
      <c r="D152" s="261"/>
      <c r="E152" s="261"/>
      <c r="F152" s="125">
        <v>2020</v>
      </c>
      <c r="G152" s="158">
        <v>11</v>
      </c>
      <c r="H152" s="165"/>
      <c r="I152" s="165"/>
      <c r="J152" s="132"/>
      <c r="K152" s="128"/>
    </row>
    <row r="153" spans="1:11" ht="72.5">
      <c r="A153" s="263" t="s">
        <v>735</v>
      </c>
      <c r="B153" s="161" t="s">
        <v>494</v>
      </c>
      <c r="C153" s="125" t="s">
        <v>744</v>
      </c>
      <c r="D153" s="125">
        <v>2016</v>
      </c>
      <c r="E153" s="125" t="s">
        <v>737</v>
      </c>
      <c r="F153" s="125">
        <v>2020</v>
      </c>
      <c r="G153" s="125" t="s">
        <v>736</v>
      </c>
      <c r="H153" s="139"/>
      <c r="I153" s="139"/>
      <c r="J153" s="139"/>
      <c r="K153" s="128"/>
    </row>
    <row r="154" spans="1:11" ht="72.5">
      <c r="A154" s="263"/>
      <c r="B154" s="161" t="s">
        <v>494</v>
      </c>
      <c r="C154" s="125" t="s">
        <v>914</v>
      </c>
      <c r="D154" s="125">
        <v>2017</v>
      </c>
      <c r="E154" s="137">
        <v>0.44600000000000001</v>
      </c>
      <c r="F154" s="125">
        <v>2021</v>
      </c>
      <c r="G154" s="125" t="s">
        <v>915</v>
      </c>
      <c r="H154" s="139"/>
      <c r="I154" s="139"/>
      <c r="J154" s="139"/>
      <c r="K154" s="128"/>
    </row>
    <row r="155" spans="1:11" ht="58">
      <c r="A155" s="263"/>
      <c r="B155" s="161" t="s">
        <v>699</v>
      </c>
      <c r="C155" s="125" t="s">
        <v>916</v>
      </c>
      <c r="D155" s="125">
        <v>2017</v>
      </c>
      <c r="E155" s="137">
        <v>0.29299999999999998</v>
      </c>
      <c r="F155" s="125">
        <v>2021</v>
      </c>
      <c r="G155" s="125" t="s">
        <v>917</v>
      </c>
      <c r="H155" s="139"/>
      <c r="I155" s="139"/>
      <c r="J155" s="139"/>
      <c r="K155" s="128"/>
    </row>
    <row r="156" spans="1:11" ht="43.5">
      <c r="A156" s="263"/>
      <c r="B156" s="161" t="s">
        <v>984</v>
      </c>
      <c r="C156" s="125" t="s">
        <v>918</v>
      </c>
      <c r="D156" s="125">
        <v>2017</v>
      </c>
      <c r="E156" s="137">
        <v>6.4000000000000001E-2</v>
      </c>
      <c r="F156" s="125">
        <v>2021</v>
      </c>
      <c r="G156" s="125" t="s">
        <v>919</v>
      </c>
      <c r="H156" s="139"/>
      <c r="I156" s="139"/>
      <c r="J156" s="139"/>
      <c r="K156" s="128"/>
    </row>
    <row r="157" spans="1:11" ht="72.5">
      <c r="A157" s="263"/>
      <c r="B157" s="161" t="s">
        <v>984</v>
      </c>
      <c r="C157" s="125" t="s">
        <v>743</v>
      </c>
      <c r="D157" s="125">
        <v>2016</v>
      </c>
      <c r="E157" s="125" t="s">
        <v>737</v>
      </c>
      <c r="F157" s="125">
        <v>2020</v>
      </c>
      <c r="G157" s="125" t="s">
        <v>736</v>
      </c>
      <c r="H157" s="139"/>
      <c r="I157" s="139"/>
      <c r="J157" s="139"/>
      <c r="K157" s="128"/>
    </row>
    <row r="158" spans="1:11" ht="72.5">
      <c r="A158" s="263"/>
      <c r="B158" s="161" t="s">
        <v>984</v>
      </c>
      <c r="C158" s="125" t="s">
        <v>742</v>
      </c>
      <c r="D158" s="125">
        <v>2016</v>
      </c>
      <c r="E158" s="125" t="s">
        <v>737</v>
      </c>
      <c r="F158" s="125">
        <v>2020</v>
      </c>
      <c r="G158" s="125" t="s">
        <v>736</v>
      </c>
      <c r="H158" s="139"/>
      <c r="I158" s="139"/>
      <c r="J158" s="139"/>
      <c r="K158" s="128"/>
    </row>
    <row r="159" spans="1:11" ht="56" customHeight="1">
      <c r="A159" s="263"/>
      <c r="B159" s="255" t="s">
        <v>981</v>
      </c>
      <c r="C159" s="261" t="s">
        <v>741</v>
      </c>
      <c r="D159" s="261">
        <v>2017</v>
      </c>
      <c r="E159" s="261">
        <v>50</v>
      </c>
      <c r="F159" s="125">
        <v>2018</v>
      </c>
      <c r="G159" s="125">
        <v>640</v>
      </c>
      <c r="H159" s="125">
        <v>2018</v>
      </c>
      <c r="I159" s="130" t="s">
        <v>740</v>
      </c>
      <c r="J159" s="125" t="s">
        <v>90</v>
      </c>
      <c r="K159" s="128"/>
    </row>
    <row r="160" spans="1:11" ht="14.5" customHeight="1">
      <c r="A160" s="263"/>
      <c r="B160" s="257"/>
      <c r="C160" s="261"/>
      <c r="D160" s="261"/>
      <c r="E160" s="261"/>
      <c r="F160" s="155">
        <v>2019</v>
      </c>
      <c r="G160" s="126">
        <v>1860</v>
      </c>
      <c r="H160" s="139"/>
      <c r="I160" s="139"/>
      <c r="J160" s="139"/>
      <c r="K160" s="128"/>
    </row>
    <row r="161" spans="1:11" ht="27" customHeight="1">
      <c r="A161" s="263"/>
      <c r="B161" s="256"/>
      <c r="C161" s="261"/>
      <c r="D161" s="261"/>
      <c r="E161" s="261"/>
      <c r="F161" s="155">
        <v>2020</v>
      </c>
      <c r="G161" s="125">
        <v>3680</v>
      </c>
      <c r="H161" s="139"/>
      <c r="I161" s="139"/>
      <c r="J161" s="139"/>
      <c r="K161" s="128"/>
    </row>
    <row r="162" spans="1:11" ht="146" customHeight="1">
      <c r="A162" s="263"/>
      <c r="B162" s="255" t="s">
        <v>981</v>
      </c>
      <c r="C162" s="261" t="s">
        <v>921</v>
      </c>
      <c r="D162" s="261">
        <v>2018</v>
      </c>
      <c r="E162" s="261">
        <v>0</v>
      </c>
      <c r="F162" s="125">
        <v>2019</v>
      </c>
      <c r="G162" s="125">
        <v>2000</v>
      </c>
      <c r="H162" s="127">
        <v>2019</v>
      </c>
      <c r="I162" s="163">
        <v>9563</v>
      </c>
      <c r="J162" s="127" t="s">
        <v>90</v>
      </c>
      <c r="K162" s="128"/>
    </row>
    <row r="163" spans="1:11" ht="23" customHeight="1">
      <c r="A163" s="263"/>
      <c r="B163" s="256"/>
      <c r="C163" s="261"/>
      <c r="D163" s="261"/>
      <c r="E163" s="261"/>
      <c r="F163" s="125">
        <v>2020</v>
      </c>
      <c r="G163" s="125">
        <v>14000</v>
      </c>
      <c r="H163" s="139"/>
      <c r="I163" s="139"/>
      <c r="J163" s="139"/>
      <c r="K163" s="128"/>
    </row>
    <row r="164" spans="1:11" ht="77.5" customHeight="1">
      <c r="A164" s="263"/>
      <c r="B164" s="255" t="s">
        <v>981</v>
      </c>
      <c r="C164" s="261" t="s">
        <v>922</v>
      </c>
      <c r="D164" s="261">
        <v>2018</v>
      </c>
      <c r="E164" s="261">
        <v>0</v>
      </c>
      <c r="F164" s="125">
        <v>2019</v>
      </c>
      <c r="G164" s="125">
        <v>8</v>
      </c>
      <c r="H164" s="127">
        <v>2019</v>
      </c>
      <c r="I164" s="163">
        <v>14</v>
      </c>
      <c r="J164" s="127" t="s">
        <v>90</v>
      </c>
      <c r="K164" s="128"/>
    </row>
    <row r="165" spans="1:11" ht="30.5" customHeight="1">
      <c r="A165" s="263"/>
      <c r="B165" s="256"/>
      <c r="C165" s="261"/>
      <c r="D165" s="261"/>
      <c r="E165" s="261"/>
      <c r="F165" s="125">
        <v>2020</v>
      </c>
      <c r="G165" s="125">
        <v>15</v>
      </c>
      <c r="H165" s="165"/>
      <c r="I165" s="165"/>
      <c r="J165" s="132"/>
      <c r="K165" s="128"/>
    </row>
    <row r="166" spans="1:11" ht="84" customHeight="1">
      <c r="A166" s="263"/>
      <c r="B166" s="255" t="s">
        <v>984</v>
      </c>
      <c r="C166" s="261" t="s">
        <v>739</v>
      </c>
      <c r="D166" s="261">
        <v>2016</v>
      </c>
      <c r="E166" s="261">
        <v>0</v>
      </c>
      <c r="F166" s="125">
        <v>2017</v>
      </c>
      <c r="G166" s="125">
        <v>2</v>
      </c>
      <c r="H166" s="139"/>
      <c r="I166" s="139"/>
      <c r="J166" s="139"/>
      <c r="K166" s="128"/>
    </row>
    <row r="167" spans="1:11" ht="14.5" customHeight="1">
      <c r="A167" s="263"/>
      <c r="B167" s="257"/>
      <c r="C167" s="261"/>
      <c r="D167" s="261"/>
      <c r="E167" s="261"/>
      <c r="F167" s="155">
        <v>2018</v>
      </c>
      <c r="G167" s="125">
        <v>3</v>
      </c>
      <c r="H167" s="139"/>
      <c r="I167" s="139"/>
      <c r="J167" s="139"/>
      <c r="K167" s="128"/>
    </row>
    <row r="168" spans="1:11" ht="14.5" customHeight="1">
      <c r="A168" s="263"/>
      <c r="B168" s="257"/>
      <c r="C168" s="261"/>
      <c r="D168" s="261"/>
      <c r="E168" s="261"/>
      <c r="F168" s="155">
        <v>2019</v>
      </c>
      <c r="G168" s="125">
        <v>4</v>
      </c>
      <c r="H168" s="139"/>
      <c r="I168" s="139"/>
      <c r="J168" s="139"/>
      <c r="K168" s="128"/>
    </row>
    <row r="169" spans="1:11" ht="14.5" customHeight="1">
      <c r="A169" s="263"/>
      <c r="B169" s="256"/>
      <c r="C169" s="261"/>
      <c r="D169" s="261"/>
      <c r="E169" s="261"/>
      <c r="F169" s="155">
        <v>2020</v>
      </c>
      <c r="G169" s="125">
        <v>5</v>
      </c>
      <c r="H169" s="139"/>
      <c r="I169" s="139"/>
      <c r="J169" s="139"/>
      <c r="K169" s="128"/>
    </row>
    <row r="170" spans="1:11" ht="72.5">
      <c r="A170" s="263"/>
      <c r="B170" s="161" t="s">
        <v>984</v>
      </c>
      <c r="C170" s="125" t="s">
        <v>738</v>
      </c>
      <c r="D170" s="125">
        <v>2016</v>
      </c>
      <c r="E170" s="125" t="s">
        <v>737</v>
      </c>
      <c r="F170" s="125">
        <v>2020</v>
      </c>
      <c r="G170" s="125" t="s">
        <v>736</v>
      </c>
      <c r="H170" s="139"/>
      <c r="I170" s="139"/>
      <c r="J170" s="139"/>
      <c r="K170" s="128"/>
    </row>
    <row r="171" spans="1:11" ht="87">
      <c r="A171" s="263"/>
      <c r="B171" s="161" t="s">
        <v>984</v>
      </c>
      <c r="C171" s="125" t="s">
        <v>734</v>
      </c>
      <c r="D171" s="125">
        <v>2016</v>
      </c>
      <c r="E171" s="125">
        <v>0</v>
      </c>
      <c r="F171" s="125">
        <v>2020</v>
      </c>
      <c r="G171" s="125">
        <v>1</v>
      </c>
      <c r="H171" s="139"/>
      <c r="I171" s="139"/>
      <c r="J171" s="139"/>
      <c r="K171" s="128"/>
    </row>
    <row r="172" spans="1:11" ht="116">
      <c r="A172" s="263"/>
      <c r="B172" s="161" t="s">
        <v>708</v>
      </c>
      <c r="C172" s="125" t="s">
        <v>920</v>
      </c>
      <c r="D172" s="125">
        <v>2018</v>
      </c>
      <c r="E172" s="125">
        <v>0</v>
      </c>
      <c r="F172" s="125">
        <v>23019</v>
      </c>
      <c r="G172" s="125">
        <v>150</v>
      </c>
      <c r="H172" s="127">
        <v>2019</v>
      </c>
      <c r="I172" s="163">
        <v>655</v>
      </c>
      <c r="J172" s="127" t="s">
        <v>90</v>
      </c>
      <c r="K172" s="128"/>
    </row>
    <row r="173" spans="1:11" ht="159.5" customHeight="1">
      <c r="A173" s="263"/>
      <c r="B173" s="255" t="s">
        <v>984</v>
      </c>
      <c r="C173" s="261" t="s">
        <v>923</v>
      </c>
      <c r="D173" s="261">
        <v>2018</v>
      </c>
      <c r="E173" s="261">
        <v>0</v>
      </c>
      <c r="F173" s="125">
        <v>2019</v>
      </c>
      <c r="G173" s="125">
        <v>2</v>
      </c>
      <c r="H173" s="127">
        <v>2019</v>
      </c>
      <c r="I173" s="163">
        <v>5</v>
      </c>
      <c r="J173" s="127" t="s">
        <v>90</v>
      </c>
      <c r="K173" s="128"/>
    </row>
    <row r="174" spans="1:11" ht="21" customHeight="1">
      <c r="A174" s="263"/>
      <c r="B174" s="256"/>
      <c r="C174" s="261"/>
      <c r="D174" s="261"/>
      <c r="E174" s="261"/>
      <c r="F174" s="125">
        <v>2020</v>
      </c>
      <c r="G174" s="125">
        <v>4</v>
      </c>
      <c r="H174" s="165"/>
      <c r="I174" s="165"/>
      <c r="J174" s="132"/>
      <c r="K174" s="128"/>
    </row>
    <row r="175" spans="1:11" ht="174" customHeight="1">
      <c r="A175" s="263"/>
      <c r="B175" s="255" t="s">
        <v>984</v>
      </c>
      <c r="C175" s="261" t="s">
        <v>924</v>
      </c>
      <c r="D175" s="261">
        <v>2018</v>
      </c>
      <c r="E175" s="261">
        <v>0</v>
      </c>
      <c r="F175" s="125">
        <v>2019</v>
      </c>
      <c r="G175" s="125">
        <v>4000</v>
      </c>
      <c r="H175" s="125">
        <v>2019</v>
      </c>
      <c r="I175" s="163">
        <v>15081</v>
      </c>
      <c r="J175" s="125" t="s">
        <v>90</v>
      </c>
      <c r="K175" s="128"/>
    </row>
    <row r="176" spans="1:11" ht="18.5" customHeight="1">
      <c r="A176" s="263"/>
      <c r="B176" s="256"/>
      <c r="C176" s="261"/>
      <c r="D176" s="261"/>
      <c r="E176" s="261"/>
      <c r="F176" s="125">
        <v>2020</v>
      </c>
      <c r="G176" s="125">
        <v>6000</v>
      </c>
      <c r="H176" s="165"/>
      <c r="I176" s="165"/>
      <c r="J176" s="132"/>
      <c r="K176" s="128"/>
    </row>
  </sheetData>
  <autoFilter ref="A1:K176" xr:uid="{1461820B-A6A6-412D-84C0-C103B24ABFC1}">
    <filterColumn colId="3" showButton="0"/>
    <filterColumn colId="5" showButton="0"/>
    <filterColumn colId="7" showButton="0"/>
  </autoFilter>
  <mergeCells count="174">
    <mergeCell ref="A3:A54"/>
    <mergeCell ref="A103:A152"/>
    <mergeCell ref="B73:B74"/>
    <mergeCell ref="B75:B76"/>
    <mergeCell ref="B78:B79"/>
    <mergeCell ref="B80:B82"/>
    <mergeCell ref="B83:B84"/>
    <mergeCell ref="B86:B88"/>
    <mergeCell ref="B89:B92"/>
    <mergeCell ref="B93:B95"/>
    <mergeCell ref="B96:B99"/>
    <mergeCell ref="B100:B102"/>
    <mergeCell ref="A55:A102"/>
    <mergeCell ref="B103:B104"/>
    <mergeCell ref="B113:B115"/>
    <mergeCell ref="B116:B118"/>
    <mergeCell ref="B119:B120"/>
    <mergeCell ref="B121:B123"/>
    <mergeCell ref="B124:B126"/>
    <mergeCell ref="B127:B128"/>
    <mergeCell ref="B129:B131"/>
    <mergeCell ref="B133:B135"/>
    <mergeCell ref="B137:B138"/>
    <mergeCell ref="B139:B140"/>
    <mergeCell ref="E124:E126"/>
    <mergeCell ref="C127:C128"/>
    <mergeCell ref="D127:D128"/>
    <mergeCell ref="E127:E128"/>
    <mergeCell ref="C124:C126"/>
    <mergeCell ref="C137:C138"/>
    <mergeCell ref="D137:D138"/>
    <mergeCell ref="E137:E138"/>
    <mergeCell ref="E139:E140"/>
    <mergeCell ref="D139:D140"/>
    <mergeCell ref="D124:D126"/>
    <mergeCell ref="C139:C140"/>
    <mergeCell ref="C129:C131"/>
    <mergeCell ref="D129:D131"/>
    <mergeCell ref="E129:E131"/>
    <mergeCell ref="C133:C135"/>
    <mergeCell ref="D133:D135"/>
    <mergeCell ref="E133:E135"/>
    <mergeCell ref="E121:E123"/>
    <mergeCell ref="D121:D123"/>
    <mergeCell ref="C103:C104"/>
    <mergeCell ref="D103:D104"/>
    <mergeCell ref="C121:C123"/>
    <mergeCell ref="C73:C74"/>
    <mergeCell ref="D73:D74"/>
    <mergeCell ref="C80:C82"/>
    <mergeCell ref="D80:D82"/>
    <mergeCell ref="E80:E82"/>
    <mergeCell ref="E100:E102"/>
    <mergeCell ref="C93:C95"/>
    <mergeCell ref="D93:D95"/>
    <mergeCell ref="E93:E95"/>
    <mergeCell ref="C86:C88"/>
    <mergeCell ref="D86:D88"/>
    <mergeCell ref="E86:E88"/>
    <mergeCell ref="C89:C92"/>
    <mergeCell ref="D89:D92"/>
    <mergeCell ref="E89:E92"/>
    <mergeCell ref="E113:E115"/>
    <mergeCell ref="C96:C99"/>
    <mergeCell ref="D96:D99"/>
    <mergeCell ref="E96:E99"/>
    <mergeCell ref="C100:C102"/>
    <mergeCell ref="D100:D102"/>
    <mergeCell ref="C12:C16"/>
    <mergeCell ref="C83:C84"/>
    <mergeCell ref="D83:D84"/>
    <mergeCell ref="E83:E84"/>
    <mergeCell ref="C113:C115"/>
    <mergeCell ref="D113:D115"/>
    <mergeCell ref="D78:D79"/>
    <mergeCell ref="E78:E79"/>
    <mergeCell ref="E71:E72"/>
    <mergeCell ref="D71:D72"/>
    <mergeCell ref="C71:C72"/>
    <mergeCell ref="C75:C76"/>
    <mergeCell ref="D75:D76"/>
    <mergeCell ref="K1:K2"/>
    <mergeCell ref="A1:A2"/>
    <mergeCell ref="C116:C118"/>
    <mergeCell ref="D116:D118"/>
    <mergeCell ref="E116:E118"/>
    <mergeCell ref="E103:E104"/>
    <mergeCell ref="D1:E1"/>
    <mergeCell ref="F1:G1"/>
    <mergeCell ref="C49:C50"/>
    <mergeCell ref="C51:C52"/>
    <mergeCell ref="D49:D50"/>
    <mergeCell ref="D51:D52"/>
    <mergeCell ref="E51:E52"/>
    <mergeCell ref="E49:E50"/>
    <mergeCell ref="H1:I1"/>
    <mergeCell ref="C1:C2"/>
    <mergeCell ref="J1:J2"/>
    <mergeCell ref="C41:C45"/>
    <mergeCell ref="D41:D45"/>
    <mergeCell ref="E41:E45"/>
    <mergeCell ref="I71:I72"/>
    <mergeCell ref="H71:H72"/>
    <mergeCell ref="J71:J72"/>
    <mergeCell ref="C78:C79"/>
    <mergeCell ref="A153:A176"/>
    <mergeCell ref="B162:B163"/>
    <mergeCell ref="B164:B165"/>
    <mergeCell ref="B166:B169"/>
    <mergeCell ref="B173:B174"/>
    <mergeCell ref="B175:B176"/>
    <mergeCell ref="C143:C144"/>
    <mergeCell ref="D143:D144"/>
    <mergeCell ref="E143:E144"/>
    <mergeCell ref="E159:E161"/>
    <mergeCell ref="D166:D169"/>
    <mergeCell ref="E166:E169"/>
    <mergeCell ref="C159:C161"/>
    <mergeCell ref="C166:C169"/>
    <mergeCell ref="D159:D161"/>
    <mergeCell ref="C145:C146"/>
    <mergeCell ref="D145:D146"/>
    <mergeCell ref="C149:C150"/>
    <mergeCell ref="C175:C176"/>
    <mergeCell ref="D175:D176"/>
    <mergeCell ref="E175:E176"/>
    <mergeCell ref="E162:E163"/>
    <mergeCell ref="C164:C165"/>
    <mergeCell ref="D164:D165"/>
    <mergeCell ref="E164:E165"/>
    <mergeCell ref="C162:C163"/>
    <mergeCell ref="D162:D163"/>
    <mergeCell ref="E173:E174"/>
    <mergeCell ref="D173:D174"/>
    <mergeCell ref="C173:C174"/>
    <mergeCell ref="C10:C11"/>
    <mergeCell ref="C8:C9"/>
    <mergeCell ref="D149:D150"/>
    <mergeCell ref="E149:E150"/>
    <mergeCell ref="E151:E152"/>
    <mergeCell ref="D151:D152"/>
    <mergeCell ref="C151:C152"/>
    <mergeCell ref="E145:E146"/>
    <mergeCell ref="C147:C148"/>
    <mergeCell ref="D147:D148"/>
    <mergeCell ref="E147:E148"/>
    <mergeCell ref="E75:E76"/>
    <mergeCell ref="E141:E142"/>
    <mergeCell ref="D141:D142"/>
    <mergeCell ref="C141:C142"/>
    <mergeCell ref="D12:D16"/>
    <mergeCell ref="E12:E16"/>
    <mergeCell ref="D10:D11"/>
    <mergeCell ref="D8:D9"/>
    <mergeCell ref="E8:E9"/>
    <mergeCell ref="E10:E11"/>
    <mergeCell ref="E119:E120"/>
    <mergeCell ref="D119:D120"/>
    <mergeCell ref="C119:C120"/>
    <mergeCell ref="B141:B142"/>
    <mergeCell ref="B143:B144"/>
    <mergeCell ref="B145:B146"/>
    <mergeCell ref="B147:B148"/>
    <mergeCell ref="B149:B150"/>
    <mergeCell ref="B151:B152"/>
    <mergeCell ref="B159:B161"/>
    <mergeCell ref="B1:B2"/>
    <mergeCell ref="B10:B11"/>
    <mergeCell ref="B8:B9"/>
    <mergeCell ref="B12:B16"/>
    <mergeCell ref="B41:B45"/>
    <mergeCell ref="B49:B50"/>
    <mergeCell ref="B51:B52"/>
    <mergeCell ref="B71:B7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D0C7-FF3D-4BE3-897D-9FFA3D36EA6C}">
  <sheetPr codeName="Sheet10">
    <tabColor rgb="FF0099CC"/>
  </sheetPr>
  <dimension ref="A1:BO34"/>
  <sheetViews>
    <sheetView showGridLines="0" zoomScale="37" zoomScaleNormal="37" workbookViewId="0">
      <pane xSplit="1" topLeftCell="BA1" activePane="topRight" state="frozen"/>
      <selection pane="topRight"/>
    </sheetView>
  </sheetViews>
  <sheetFormatPr defaultColWidth="35.58203125" defaultRowHeight="14"/>
  <sheetData>
    <row r="1" spans="1:67" s="53" customFormat="1" ht="93" customHeight="1">
      <c r="A1" s="52" t="s">
        <v>714</v>
      </c>
      <c r="B1" s="276" t="s">
        <v>728</v>
      </c>
      <c r="C1" s="276"/>
      <c r="D1" s="276"/>
      <c r="E1" s="276"/>
      <c r="F1" s="276"/>
      <c r="G1" s="276"/>
      <c r="H1" s="276"/>
      <c r="I1" s="276"/>
      <c r="J1" s="276"/>
      <c r="K1" s="276"/>
      <c r="L1" s="276"/>
      <c r="M1" s="276"/>
      <c r="N1" s="276"/>
      <c r="O1" s="276"/>
      <c r="P1" s="276"/>
      <c r="Q1" s="277" t="s">
        <v>729</v>
      </c>
      <c r="R1" s="278"/>
      <c r="S1" s="278"/>
      <c r="T1" s="278"/>
      <c r="U1" s="278"/>
      <c r="V1" s="278"/>
      <c r="W1" s="278"/>
      <c r="X1" s="278"/>
      <c r="Y1" s="278"/>
      <c r="Z1" s="279"/>
      <c r="AA1" s="280" t="s">
        <v>891</v>
      </c>
      <c r="AB1" s="281"/>
      <c r="AC1" s="281"/>
      <c r="AD1" s="281"/>
      <c r="AE1" s="281"/>
      <c r="AF1" s="281"/>
      <c r="AG1" s="281"/>
      <c r="AH1" s="281"/>
      <c r="AI1" s="281"/>
      <c r="AJ1" s="281"/>
      <c r="AK1" s="281"/>
      <c r="AL1" s="281"/>
      <c r="AM1" s="281"/>
      <c r="AN1" s="281"/>
      <c r="AO1" s="282"/>
      <c r="AP1" s="284" t="s">
        <v>735</v>
      </c>
      <c r="AQ1" s="285"/>
      <c r="AR1" s="285"/>
      <c r="AS1" s="285"/>
      <c r="AT1" s="285"/>
      <c r="AU1" s="285"/>
      <c r="AV1" s="285"/>
      <c r="AW1" s="285"/>
      <c r="AX1" s="285"/>
      <c r="AY1" s="285"/>
      <c r="AZ1" s="285"/>
      <c r="BA1" s="286"/>
      <c r="BB1" s="283" t="s">
        <v>715</v>
      </c>
      <c r="BC1" s="283"/>
      <c r="BD1" s="283"/>
      <c r="BE1" s="283"/>
      <c r="BF1" s="283"/>
      <c r="BG1" s="283"/>
      <c r="BH1" s="283"/>
      <c r="BI1" s="283"/>
      <c r="BJ1" s="283"/>
      <c r="BK1" s="283"/>
      <c r="BL1" s="283"/>
      <c r="BM1" s="283"/>
      <c r="BN1" s="283"/>
      <c r="BO1" s="283"/>
    </row>
    <row r="2" spans="1:67" s="55" customFormat="1" ht="158" customHeight="1">
      <c r="A2" s="46" t="s">
        <v>694</v>
      </c>
      <c r="B2" s="47" t="s">
        <v>567</v>
      </c>
      <c r="C2" s="47" t="s">
        <v>75</v>
      </c>
      <c r="D2" s="47" t="s">
        <v>572</v>
      </c>
      <c r="E2" s="47" t="s">
        <v>698</v>
      </c>
      <c r="F2" s="47" t="s">
        <v>238</v>
      </c>
      <c r="G2" s="47" t="s">
        <v>700</v>
      </c>
      <c r="H2" s="47" t="s">
        <v>149</v>
      </c>
      <c r="I2" s="47" t="s">
        <v>231</v>
      </c>
      <c r="J2" s="47" t="s">
        <v>561</v>
      </c>
      <c r="K2" s="47" t="s">
        <v>234</v>
      </c>
      <c r="L2" s="47" t="s">
        <v>78</v>
      </c>
      <c r="M2" s="47" t="s">
        <v>697</v>
      </c>
      <c r="N2" s="47" t="s">
        <v>142</v>
      </c>
      <c r="O2" s="47" t="s">
        <v>221</v>
      </c>
      <c r="P2" s="57" t="s">
        <v>241</v>
      </c>
      <c r="Q2" s="58" t="s">
        <v>539</v>
      </c>
      <c r="R2" s="47" t="s">
        <v>704</v>
      </c>
      <c r="S2" s="47" t="s">
        <v>45</v>
      </c>
      <c r="T2" s="47" t="s">
        <v>42</v>
      </c>
      <c r="U2" s="47" t="s">
        <v>705</v>
      </c>
      <c r="V2" s="47" t="s">
        <v>706</v>
      </c>
      <c r="W2" s="47" t="s">
        <v>550</v>
      </c>
      <c r="X2" s="47" t="s">
        <v>708</v>
      </c>
      <c r="Y2" s="47" t="s">
        <v>224</v>
      </c>
      <c r="Z2" s="60" t="s">
        <v>709</v>
      </c>
      <c r="AA2" s="59" t="s">
        <v>11</v>
      </c>
      <c r="AB2" s="47" t="s">
        <v>18</v>
      </c>
      <c r="AC2" s="47" t="s">
        <v>21</v>
      </c>
      <c r="AD2" s="47" t="s">
        <v>67</v>
      </c>
      <c r="AE2" s="47" t="s">
        <v>149</v>
      </c>
      <c r="AF2" s="47" t="s">
        <v>10</v>
      </c>
      <c r="AG2" s="47" t="s">
        <v>710</v>
      </c>
      <c r="AH2" s="47" t="s">
        <v>264</v>
      </c>
      <c r="AI2" s="47" t="s">
        <v>711</v>
      </c>
      <c r="AJ2" s="47" t="s">
        <v>494</v>
      </c>
      <c r="AK2" s="47" t="s">
        <v>271</v>
      </c>
      <c r="AL2" s="47" t="s">
        <v>712</v>
      </c>
      <c r="AM2" s="47" t="s">
        <v>180</v>
      </c>
      <c r="AN2" s="47" t="s">
        <v>289</v>
      </c>
      <c r="AO2" s="57" t="s">
        <v>575</v>
      </c>
      <c r="AP2" s="58" t="s">
        <v>27</v>
      </c>
      <c r="AQ2" s="47" t="s">
        <v>144</v>
      </c>
      <c r="AR2" s="47" t="s">
        <v>234</v>
      </c>
      <c r="AS2" s="47" t="s">
        <v>572</v>
      </c>
      <c r="AT2" s="47" t="s">
        <v>567</v>
      </c>
      <c r="AU2" s="47" t="s">
        <v>130</v>
      </c>
      <c r="AV2" s="47" t="s">
        <v>212</v>
      </c>
      <c r="AW2" s="47" t="s">
        <v>935</v>
      </c>
      <c r="AX2" s="47" t="s">
        <v>18</v>
      </c>
      <c r="AY2" s="47" t="s">
        <v>258</v>
      </c>
      <c r="AZ2" s="47" t="s">
        <v>330</v>
      </c>
      <c r="BA2" s="57" t="s">
        <v>271</v>
      </c>
      <c r="BB2" s="58" t="s">
        <v>667</v>
      </c>
      <c r="BC2" s="47" t="s">
        <v>21</v>
      </c>
      <c r="BD2" s="47" t="s">
        <v>54</v>
      </c>
      <c r="BE2" s="54" t="s">
        <v>330</v>
      </c>
      <c r="BF2" s="54" t="s">
        <v>350</v>
      </c>
      <c r="BG2" s="54" t="s">
        <v>271</v>
      </c>
      <c r="BH2" s="54" t="s">
        <v>476</v>
      </c>
      <c r="BI2" s="47" t="s">
        <v>500</v>
      </c>
      <c r="BJ2" s="47" t="s">
        <v>514</v>
      </c>
      <c r="BK2" s="47" t="s">
        <v>518</v>
      </c>
      <c r="BL2" s="47" t="s">
        <v>523</v>
      </c>
      <c r="BM2" s="47" t="s">
        <v>526</v>
      </c>
      <c r="BN2" s="47" t="s">
        <v>529</v>
      </c>
      <c r="BO2" s="192" t="s">
        <v>536</v>
      </c>
    </row>
    <row r="3" spans="1:67" s="45" customFormat="1" ht="93" customHeight="1">
      <c r="A3" s="48" t="s">
        <v>713</v>
      </c>
      <c r="B3" s="61">
        <f>COUNTIF(LEARN!C2:C72,B2)</f>
        <v>12</v>
      </c>
      <c r="C3" s="61">
        <f>COUNTIF(LEARN!C2:C73,C2)</f>
        <v>10</v>
      </c>
      <c r="D3" s="61">
        <f>COUNTIF(LEARN!C1:C74,D2)</f>
        <v>10</v>
      </c>
      <c r="E3" s="61">
        <f>COUNTIF(LEARN!C2:C72,E2)</f>
        <v>5</v>
      </c>
      <c r="F3" s="61">
        <f>COUNTIF(LEARN!C2:C72,F2)</f>
        <v>4</v>
      </c>
      <c r="G3" s="61">
        <f>COUNTIF(LEARN!C2:C72,G2)</f>
        <v>3</v>
      </c>
      <c r="H3" s="61">
        <f>COUNTIF(LEARN!C2:C72,H2)</f>
        <v>8</v>
      </c>
      <c r="I3" s="61">
        <f>COUNTIF(LEARN!C2:C72,I2)</f>
        <v>3</v>
      </c>
      <c r="J3" s="61">
        <f>COUNTIF(LEARN!C2:C72,J2)</f>
        <v>2</v>
      </c>
      <c r="K3" s="61">
        <f>COUNTIF(LEARN!C2:C72,K2)</f>
        <v>4</v>
      </c>
      <c r="L3" s="61">
        <f>COUNTIF(LEARN!C2:C72,L2)</f>
        <v>2</v>
      </c>
      <c r="M3" s="61">
        <f>COUNTIF(LEARN!C2:C72,M2)</f>
        <v>3</v>
      </c>
      <c r="N3" s="61">
        <f>COUNTIF(LEARN!C2:C72,N2)</f>
        <v>1</v>
      </c>
      <c r="O3" s="61">
        <f>COUNTIF(LEARN!C2:C72,O2)</f>
        <v>1</v>
      </c>
      <c r="P3" s="62">
        <f>COUNTIF(LEARN!C2:C72,P2)</f>
        <v>1</v>
      </c>
      <c r="Q3" s="63">
        <f>COUNTIF(' SURVIVE &amp; THRIVE'!C2:$C$104,Q2)</f>
        <v>30</v>
      </c>
      <c r="R3" s="61">
        <f>COUNTIF(' SURVIVE &amp; THRIVE'!$C2:D$104,R2)</f>
        <v>2</v>
      </c>
      <c r="S3" s="61">
        <f>COUNTIF(' SURVIVE &amp; THRIVE'!$C2:E$104,S2)</f>
        <v>27</v>
      </c>
      <c r="T3" s="61">
        <f>COUNTIF(' SURVIVE &amp; THRIVE'!$C2:F$104,T2)</f>
        <v>10</v>
      </c>
      <c r="U3" s="61">
        <f>COUNTIF(' SURVIVE &amp; THRIVE'!$C2:J$104,U2)</f>
        <v>5</v>
      </c>
      <c r="V3" s="61">
        <f>COUNTIF(' SURVIVE &amp; THRIVE'!$C2:N$104,V2)</f>
        <v>1</v>
      </c>
      <c r="W3" s="61">
        <f>COUNTIF(' SURVIVE &amp; THRIVE'!$C2:P$104,W2)</f>
        <v>10</v>
      </c>
      <c r="X3" s="61">
        <f>COUNTIF(' SURVIVE &amp; THRIVE'!$C2:R$104,X2)</f>
        <v>4</v>
      </c>
      <c r="Y3" s="61">
        <f>COUNTIF(' SURVIVE &amp; THRIVE'!$C2:S$104,Y2)</f>
        <v>10</v>
      </c>
      <c r="Z3" s="67">
        <f>COUNTIF(' SURVIVE &amp; THRIVE'!$C2:T$104,Z2)</f>
        <v>3</v>
      </c>
      <c r="AA3" s="68">
        <f>COUNTIF('PROTECTIVE ENVIRONMENT'!C2:$C$88,AA2)</f>
        <v>12</v>
      </c>
      <c r="AB3" s="61">
        <f>COUNTIF('PROTECTIVE ENVIRONMENT'!$C2:C$88,AB2)</f>
        <v>1</v>
      </c>
      <c r="AC3" s="61">
        <f>COUNTIF('PROTECTIVE ENVIRONMENT'!$C2:C$88,AC2)</f>
        <v>5</v>
      </c>
      <c r="AD3" s="61">
        <f>COUNTIF('PROTECTIVE ENVIRONMENT'!$C2:C$88,AD2)</f>
        <v>14</v>
      </c>
      <c r="AE3" s="61">
        <f>COUNTIF('PROTECTIVE ENVIRONMENT'!$C2:C$88,AE2)</f>
        <v>7</v>
      </c>
      <c r="AF3" s="61">
        <f>COUNTIF('PROTECTIVE ENVIRONMENT'!$C2:C$88,AF2)</f>
        <v>2</v>
      </c>
      <c r="AG3" s="61">
        <f>COUNTIF('PROTECTIVE ENVIRONMENT'!$C2:C$88,AG2)</f>
        <v>1</v>
      </c>
      <c r="AH3" s="61">
        <f>COUNTIF('PROTECTIVE ENVIRONMENT'!$C2:C$88,AH2)</f>
        <v>2</v>
      </c>
      <c r="AI3" s="61">
        <f>COUNTIF('PROTECTIVE ENVIRONMENT'!$C2:C$88,AI2)</f>
        <v>1</v>
      </c>
      <c r="AJ3" s="61">
        <f>COUNTIF('PROTECTIVE ENVIRONMENT'!$C2:C$88,AJ2)</f>
        <v>4</v>
      </c>
      <c r="AK3" s="61">
        <f>COUNTIF('PROTECTIVE ENVIRONMENT'!$C2:C$88,AK2)</f>
        <v>1</v>
      </c>
      <c r="AL3" s="61">
        <f>COUNTIF('PROTECTIVE ENVIRONMENT'!$C2:C$88,AL2)</f>
        <v>11</v>
      </c>
      <c r="AM3" s="61">
        <f>COUNTIF('PROTECTIVE ENVIRONMENT'!$C2:C$88,AM2)</f>
        <v>1</v>
      </c>
      <c r="AN3" s="61">
        <f>COUNTIF('PROTECTIVE ENVIRONMENT'!$C2:C$88,AN2)</f>
        <v>10</v>
      </c>
      <c r="AO3" s="62">
        <f>COUNTIF('PROTECTIVE ENVIRONMENT'!$C2:C88,AO2)</f>
        <v>15</v>
      </c>
      <c r="AP3" s="62">
        <f>COUNTIF(ADAP!$C2:C$61,AP2)</f>
        <v>12</v>
      </c>
      <c r="AQ3" s="62">
        <f>COUNTIF(ADAP!$C2:C$61,AQ2)</f>
        <v>11</v>
      </c>
      <c r="AR3" s="62">
        <f>COUNTIF(ADAP!$C2:C$61,AR2)</f>
        <v>2</v>
      </c>
      <c r="AS3" s="62">
        <f>COUNTIF(ADAP!$C2:C$61,AS2)</f>
        <v>8</v>
      </c>
      <c r="AT3" s="62">
        <f>COUNTIF(ADAP!$C2:C$61,AT2)</f>
        <v>4</v>
      </c>
      <c r="AU3" s="62">
        <f>COUNTIF(ADAP!$C2:C$61,AU2)</f>
        <v>5</v>
      </c>
      <c r="AV3" s="62">
        <f>COUNTIF(ADAP!$C2:C$61,AV2)</f>
        <v>5</v>
      </c>
      <c r="AW3" s="62">
        <f>COUNTIF(ADAP!$C2:C$61,AW2)</f>
        <v>6</v>
      </c>
      <c r="AX3" s="62">
        <f>COUNTIF(ADAP!$C2:C$61,AX2)</f>
        <v>1</v>
      </c>
      <c r="AY3" s="62">
        <f>COUNTIF(ADAP!$C2:C$61,AY2)</f>
        <v>3</v>
      </c>
      <c r="AZ3" s="62">
        <f>COUNTIF(ADAP!$C2:C$61,AZ2)</f>
        <v>2</v>
      </c>
      <c r="BA3" s="62">
        <f>COUNTIF(ADAP!$C2:C$61,BA2)</f>
        <v>1</v>
      </c>
      <c r="BB3" s="62">
        <f>COUNTIF('CROSS-SECTORAL OTHER'!$C2:C$71,BB2)</f>
        <v>2</v>
      </c>
      <c r="BC3" s="62">
        <f>COUNTIF('CROSS-SECTORAL OTHER'!$C2:C$71,BC2)</f>
        <v>9</v>
      </c>
      <c r="BD3" s="62">
        <f>COUNTIF('CROSS-SECTORAL OTHER'!$C2:C$71,BD2)</f>
        <v>11</v>
      </c>
      <c r="BE3" s="62">
        <f>COUNTIF('CROSS-SECTORAL OTHER'!$C2:C$71,BE2)</f>
        <v>10</v>
      </c>
      <c r="BF3" s="62">
        <f>COUNTIF('CROSS-SECTORAL OTHER'!$C2:C$71,BF2)</f>
        <v>2</v>
      </c>
      <c r="BG3" s="62">
        <f>COUNTIF('CROSS-SECTORAL OTHER'!$C2:C$71,BG2)</f>
        <v>13</v>
      </c>
      <c r="BH3" s="62">
        <f>COUNTIF('CROSS-SECTORAL OTHER'!$C2:C$71,BH2)</f>
        <v>5</v>
      </c>
      <c r="BI3" s="62">
        <f>COUNTIF('CROSS-SECTORAL OTHER'!$C2:C$71,BI2)</f>
        <v>7</v>
      </c>
      <c r="BJ3" s="62">
        <f>COUNTIF('CROSS-SECTORAL OTHER'!$C2:C$71,BJ2)</f>
        <v>2</v>
      </c>
      <c r="BK3" s="62">
        <f>COUNTIF('CROSS-SECTORAL OTHER'!$C2:C$71,BK2)</f>
        <v>3</v>
      </c>
      <c r="BL3" s="62">
        <f>COUNTIF('CROSS-SECTORAL OTHER'!$C2:C$71,BL2)</f>
        <v>1</v>
      </c>
      <c r="BM3" s="62">
        <f>COUNTIF('CROSS-SECTORAL OTHER'!$C2:C$71,BM2)</f>
        <v>1</v>
      </c>
      <c r="BN3" s="62">
        <f>COUNTIF('CROSS-SECTORAL OTHER'!$C2:C$71,BN2)</f>
        <v>3</v>
      </c>
      <c r="BO3" s="185">
        <f>COUNTIF('CROSS-SECTORAL OTHER'!$C2:C$71,BO2)</f>
        <v>1</v>
      </c>
    </row>
    <row r="4" spans="1:67" s="45" customFormat="1" ht="93" customHeight="1">
      <c r="A4" s="48" t="s">
        <v>966</v>
      </c>
      <c r="B4" s="61">
        <v>6</v>
      </c>
      <c r="C4" s="61">
        <v>6</v>
      </c>
      <c r="D4" s="61">
        <v>7</v>
      </c>
      <c r="E4" s="61">
        <v>5</v>
      </c>
      <c r="F4" s="61">
        <v>4</v>
      </c>
      <c r="G4" s="61">
        <v>2</v>
      </c>
      <c r="H4" s="61">
        <v>4</v>
      </c>
      <c r="I4" s="61">
        <v>1</v>
      </c>
      <c r="J4" s="61">
        <v>2</v>
      </c>
      <c r="K4" s="61">
        <v>3</v>
      </c>
      <c r="L4" s="61">
        <v>2</v>
      </c>
      <c r="M4" s="61">
        <v>1</v>
      </c>
      <c r="N4" s="61">
        <v>1</v>
      </c>
      <c r="O4" s="61">
        <v>1</v>
      </c>
      <c r="P4" s="62">
        <v>1</v>
      </c>
      <c r="Q4" s="63">
        <v>15</v>
      </c>
      <c r="R4" s="64">
        <v>2</v>
      </c>
      <c r="S4" s="64">
        <v>15</v>
      </c>
      <c r="T4" s="64">
        <v>7</v>
      </c>
      <c r="U4" s="64">
        <v>3</v>
      </c>
      <c r="V4" s="64">
        <v>1</v>
      </c>
      <c r="W4" s="64">
        <v>3</v>
      </c>
      <c r="X4" s="64">
        <v>3</v>
      </c>
      <c r="Y4" s="64">
        <v>10</v>
      </c>
      <c r="Z4" s="69">
        <v>3</v>
      </c>
      <c r="AA4" s="70">
        <v>12</v>
      </c>
      <c r="AB4" s="64">
        <v>1</v>
      </c>
      <c r="AC4" s="64">
        <v>4</v>
      </c>
      <c r="AD4" s="64">
        <v>14</v>
      </c>
      <c r="AE4" s="64">
        <v>7</v>
      </c>
      <c r="AF4" s="64">
        <v>2</v>
      </c>
      <c r="AG4" s="64">
        <v>1</v>
      </c>
      <c r="AH4" s="64">
        <v>2</v>
      </c>
      <c r="AI4" s="64">
        <v>1</v>
      </c>
      <c r="AJ4" s="64">
        <v>2</v>
      </c>
      <c r="AK4" s="64">
        <v>1</v>
      </c>
      <c r="AL4" s="64">
        <v>11</v>
      </c>
      <c r="AM4" s="64">
        <v>1</v>
      </c>
      <c r="AN4" s="64">
        <v>3</v>
      </c>
      <c r="AO4" s="65">
        <v>15</v>
      </c>
      <c r="AP4" s="66">
        <v>12</v>
      </c>
      <c r="AQ4" s="64">
        <v>9</v>
      </c>
      <c r="AR4" s="64">
        <v>1</v>
      </c>
      <c r="AS4" s="64">
        <v>5</v>
      </c>
      <c r="AT4" s="64">
        <v>1</v>
      </c>
      <c r="AU4" s="64">
        <v>4</v>
      </c>
      <c r="AV4" s="64">
        <v>3</v>
      </c>
      <c r="AW4" s="64">
        <v>6</v>
      </c>
      <c r="AX4" s="64">
        <v>1</v>
      </c>
      <c r="AY4" s="64">
        <v>2</v>
      </c>
      <c r="AZ4" s="64">
        <v>0</v>
      </c>
      <c r="BA4" s="69">
        <v>0</v>
      </c>
      <c r="BB4" s="70">
        <v>2</v>
      </c>
      <c r="BC4" s="64">
        <v>9</v>
      </c>
      <c r="BD4" s="64">
        <v>8</v>
      </c>
      <c r="BE4" s="64">
        <v>0</v>
      </c>
      <c r="BF4" s="71"/>
      <c r="BG4" s="64">
        <v>5</v>
      </c>
      <c r="BH4" s="64">
        <v>1</v>
      </c>
      <c r="BI4" s="64">
        <v>7</v>
      </c>
      <c r="BJ4" s="64">
        <v>2</v>
      </c>
      <c r="BK4" s="64">
        <v>3</v>
      </c>
      <c r="BL4" s="64">
        <v>1</v>
      </c>
      <c r="BM4" s="64">
        <v>1</v>
      </c>
      <c r="BN4" s="64">
        <v>3</v>
      </c>
      <c r="BO4" s="193">
        <v>1</v>
      </c>
    </row>
    <row r="5" spans="1:67" s="45" customFormat="1" ht="93" customHeight="1">
      <c r="A5" s="48" t="s">
        <v>967</v>
      </c>
      <c r="B5" s="61">
        <v>7</v>
      </c>
      <c r="C5" s="61">
        <v>4</v>
      </c>
      <c r="D5" s="61">
        <v>3</v>
      </c>
      <c r="E5" s="71"/>
      <c r="F5" s="71"/>
      <c r="G5" s="61">
        <v>1</v>
      </c>
      <c r="H5" s="61">
        <v>4</v>
      </c>
      <c r="I5" s="61">
        <v>2</v>
      </c>
      <c r="J5" s="71"/>
      <c r="K5" s="71"/>
      <c r="L5" s="71"/>
      <c r="M5" s="61">
        <v>2</v>
      </c>
      <c r="N5" s="71"/>
      <c r="O5" s="71"/>
      <c r="P5" s="72"/>
      <c r="Q5" s="70">
        <v>15</v>
      </c>
      <c r="R5" s="71"/>
      <c r="S5" s="64">
        <v>12</v>
      </c>
      <c r="T5" s="64">
        <v>3</v>
      </c>
      <c r="U5" s="64">
        <v>2</v>
      </c>
      <c r="V5" s="71"/>
      <c r="W5" s="64">
        <v>8</v>
      </c>
      <c r="X5" s="64">
        <v>1</v>
      </c>
      <c r="Y5" s="71"/>
      <c r="Z5" s="73"/>
      <c r="AA5" s="74"/>
      <c r="AB5" s="71"/>
      <c r="AC5" s="64">
        <v>1</v>
      </c>
      <c r="AD5" s="71"/>
      <c r="AE5" s="71"/>
      <c r="AF5" s="71"/>
      <c r="AG5" s="71"/>
      <c r="AH5" s="71"/>
      <c r="AI5" s="71"/>
      <c r="AJ5" s="64">
        <v>2</v>
      </c>
      <c r="AK5" s="71"/>
      <c r="AL5" s="71"/>
      <c r="AM5" s="71"/>
      <c r="AN5" s="64">
        <v>7</v>
      </c>
      <c r="AO5" s="73"/>
      <c r="AP5" s="74"/>
      <c r="AQ5" s="64">
        <v>2</v>
      </c>
      <c r="AR5" s="86">
        <v>1</v>
      </c>
      <c r="AS5" s="86">
        <v>2</v>
      </c>
      <c r="AT5" s="87">
        <v>3</v>
      </c>
      <c r="AU5" s="64">
        <v>1</v>
      </c>
      <c r="AV5" s="64">
        <v>2</v>
      </c>
      <c r="AW5" s="71"/>
      <c r="AX5" s="71"/>
      <c r="AY5" s="64">
        <v>1</v>
      </c>
      <c r="AZ5" s="64">
        <v>2</v>
      </c>
      <c r="BA5" s="69">
        <v>1</v>
      </c>
      <c r="BB5" s="74"/>
      <c r="BC5" s="71"/>
      <c r="BD5" s="64">
        <v>2</v>
      </c>
      <c r="BE5" s="64">
        <v>10</v>
      </c>
      <c r="BF5" s="64">
        <v>2</v>
      </c>
      <c r="BG5" s="71"/>
      <c r="BH5" s="71"/>
      <c r="BI5" s="71"/>
      <c r="BJ5" s="71"/>
      <c r="BK5" s="71"/>
      <c r="BL5" s="71"/>
      <c r="BM5" s="71"/>
      <c r="BN5" s="71"/>
      <c r="BO5" s="71"/>
    </row>
    <row r="6" spans="1:67" s="45" customFormat="1" ht="93" customHeight="1">
      <c r="A6" s="48" t="s">
        <v>961</v>
      </c>
      <c r="B6" s="61">
        <v>7</v>
      </c>
      <c r="C6" s="61">
        <v>7</v>
      </c>
      <c r="D6" s="61">
        <v>8</v>
      </c>
      <c r="E6" s="64">
        <v>5</v>
      </c>
      <c r="F6" s="75">
        <v>2</v>
      </c>
      <c r="G6" s="61">
        <v>3</v>
      </c>
      <c r="H6" s="61">
        <v>5</v>
      </c>
      <c r="I6" s="61">
        <v>3</v>
      </c>
      <c r="J6" s="61">
        <v>2</v>
      </c>
      <c r="K6" s="61">
        <v>3</v>
      </c>
      <c r="L6" s="61">
        <v>0</v>
      </c>
      <c r="M6" s="61">
        <v>3</v>
      </c>
      <c r="N6" s="64">
        <v>1</v>
      </c>
      <c r="O6" s="64">
        <v>0</v>
      </c>
      <c r="P6" s="69">
        <v>0</v>
      </c>
      <c r="Q6" s="70">
        <v>26</v>
      </c>
      <c r="R6" s="64">
        <v>1</v>
      </c>
      <c r="S6" s="64">
        <v>23</v>
      </c>
      <c r="T6" s="64">
        <v>9</v>
      </c>
      <c r="U6" s="64">
        <v>5</v>
      </c>
      <c r="V6" s="64">
        <v>0</v>
      </c>
      <c r="W6" s="64">
        <v>8</v>
      </c>
      <c r="X6" s="64">
        <v>3</v>
      </c>
      <c r="Y6" s="64">
        <v>4</v>
      </c>
      <c r="Z6" s="69">
        <v>2</v>
      </c>
      <c r="AA6" s="70">
        <v>11</v>
      </c>
      <c r="AB6" s="64">
        <v>1</v>
      </c>
      <c r="AC6" s="64">
        <v>4</v>
      </c>
      <c r="AD6" s="64">
        <v>13</v>
      </c>
      <c r="AE6" s="64">
        <v>6</v>
      </c>
      <c r="AF6" s="64">
        <v>2</v>
      </c>
      <c r="AG6" s="64">
        <v>1</v>
      </c>
      <c r="AH6" s="64">
        <v>2</v>
      </c>
      <c r="AI6" s="64">
        <v>1</v>
      </c>
      <c r="AJ6" s="64">
        <v>4</v>
      </c>
      <c r="AK6" s="64">
        <v>1</v>
      </c>
      <c r="AL6" s="64">
        <v>6</v>
      </c>
      <c r="AM6" s="64">
        <v>1</v>
      </c>
      <c r="AN6" s="64">
        <v>6</v>
      </c>
      <c r="AO6" s="65">
        <v>8</v>
      </c>
      <c r="AP6" s="66">
        <v>12</v>
      </c>
      <c r="AQ6" s="64">
        <v>11</v>
      </c>
      <c r="AR6" s="64">
        <v>2</v>
      </c>
      <c r="AS6" s="64">
        <v>8</v>
      </c>
      <c r="AT6" s="64">
        <v>3</v>
      </c>
      <c r="AU6" s="64">
        <v>5</v>
      </c>
      <c r="AV6" s="64">
        <v>5</v>
      </c>
      <c r="AW6" s="64">
        <v>5</v>
      </c>
      <c r="AX6" s="64">
        <v>1</v>
      </c>
      <c r="AY6" s="64">
        <v>2</v>
      </c>
      <c r="AZ6" s="64">
        <v>2</v>
      </c>
      <c r="BA6" s="65">
        <v>1</v>
      </c>
      <c r="BB6" s="66">
        <v>1</v>
      </c>
      <c r="BC6" s="64">
        <v>1</v>
      </c>
      <c r="BD6" s="64">
        <v>11</v>
      </c>
      <c r="BE6" s="64">
        <v>10</v>
      </c>
      <c r="BF6" s="64">
        <v>2</v>
      </c>
      <c r="BG6" s="64">
        <v>13</v>
      </c>
      <c r="BH6" s="64">
        <v>5</v>
      </c>
      <c r="BI6" s="64">
        <v>0</v>
      </c>
      <c r="BJ6" s="64">
        <v>0</v>
      </c>
      <c r="BK6" s="64">
        <v>1</v>
      </c>
      <c r="BL6" s="64">
        <v>0</v>
      </c>
      <c r="BM6" s="64">
        <v>0</v>
      </c>
      <c r="BN6" s="64">
        <v>0</v>
      </c>
      <c r="BO6" s="64">
        <v>0</v>
      </c>
    </row>
    <row r="7" spans="1:67" s="51" customFormat="1" ht="93" customHeight="1">
      <c r="A7" s="50" t="s">
        <v>703</v>
      </c>
      <c r="B7" s="61">
        <v>1</v>
      </c>
      <c r="C7" s="61">
        <v>3</v>
      </c>
      <c r="D7" s="61">
        <v>5</v>
      </c>
      <c r="E7" s="61">
        <v>3</v>
      </c>
      <c r="F7" s="61">
        <v>2</v>
      </c>
      <c r="G7" s="61">
        <v>2</v>
      </c>
      <c r="H7" s="61">
        <v>1</v>
      </c>
      <c r="I7" s="61">
        <v>1</v>
      </c>
      <c r="J7" s="61">
        <v>2</v>
      </c>
      <c r="K7" s="61">
        <v>2</v>
      </c>
      <c r="L7" s="61">
        <v>2</v>
      </c>
      <c r="M7" s="61">
        <v>2</v>
      </c>
      <c r="N7" s="61">
        <v>1</v>
      </c>
      <c r="O7" s="61"/>
      <c r="P7" s="62"/>
      <c r="Q7" s="63">
        <v>0</v>
      </c>
      <c r="R7" s="64">
        <v>0</v>
      </c>
      <c r="S7" s="64">
        <v>8</v>
      </c>
      <c r="T7" s="64">
        <v>0</v>
      </c>
      <c r="U7" s="64">
        <v>0</v>
      </c>
      <c r="V7" s="61">
        <v>0</v>
      </c>
      <c r="W7" s="64">
        <v>4</v>
      </c>
      <c r="X7" s="64">
        <v>3</v>
      </c>
      <c r="Y7" s="64">
        <v>3</v>
      </c>
      <c r="Z7" s="65">
        <v>0</v>
      </c>
      <c r="AA7" s="66">
        <v>3</v>
      </c>
      <c r="AB7" s="64">
        <v>0</v>
      </c>
      <c r="AC7" s="64">
        <v>0</v>
      </c>
      <c r="AD7" s="64">
        <v>7</v>
      </c>
      <c r="AE7" s="64">
        <v>1</v>
      </c>
      <c r="AF7" s="64">
        <v>1</v>
      </c>
      <c r="AG7" s="64">
        <v>1</v>
      </c>
      <c r="AH7" s="64">
        <v>0</v>
      </c>
      <c r="AI7" s="64">
        <v>0</v>
      </c>
      <c r="AJ7" s="64">
        <v>0</v>
      </c>
      <c r="AK7" s="64">
        <v>0</v>
      </c>
      <c r="AL7" s="64">
        <v>1</v>
      </c>
      <c r="AM7" s="64">
        <v>1</v>
      </c>
      <c r="AN7" s="64">
        <v>3</v>
      </c>
      <c r="AO7" s="65">
        <v>2</v>
      </c>
      <c r="AP7" s="66">
        <v>7</v>
      </c>
      <c r="AQ7" s="64">
        <v>8</v>
      </c>
      <c r="AR7" s="64">
        <v>1</v>
      </c>
      <c r="AS7" s="64">
        <v>6</v>
      </c>
      <c r="AT7" s="64">
        <v>1</v>
      </c>
      <c r="AU7" s="64">
        <v>1</v>
      </c>
      <c r="AV7" s="64">
        <v>4</v>
      </c>
      <c r="AW7" s="64">
        <v>4</v>
      </c>
      <c r="AX7" s="64">
        <v>1</v>
      </c>
      <c r="AY7" s="64">
        <v>2</v>
      </c>
      <c r="AZ7" s="64">
        <v>2</v>
      </c>
      <c r="BA7" s="65">
        <v>1</v>
      </c>
      <c r="BB7" s="66">
        <v>2</v>
      </c>
      <c r="BC7" s="64">
        <v>0</v>
      </c>
      <c r="BD7" s="64">
        <v>6</v>
      </c>
      <c r="BE7" s="64">
        <v>2</v>
      </c>
      <c r="BF7" s="71"/>
      <c r="BG7" s="64">
        <v>2</v>
      </c>
      <c r="BH7" s="64">
        <v>0</v>
      </c>
      <c r="BI7" s="71"/>
      <c r="BJ7" s="71"/>
      <c r="BK7" s="71"/>
      <c r="BL7" s="71"/>
      <c r="BM7" s="71"/>
      <c r="BN7" s="71"/>
      <c r="BO7" s="71"/>
    </row>
    <row r="8" spans="1:67" s="45" customFormat="1" ht="93" customHeight="1">
      <c r="A8" s="49" t="s">
        <v>726</v>
      </c>
      <c r="B8" s="76">
        <v>3</v>
      </c>
      <c r="C8" s="76">
        <v>6</v>
      </c>
      <c r="D8" s="76">
        <v>6</v>
      </c>
      <c r="E8" s="76">
        <v>5</v>
      </c>
      <c r="F8" s="76">
        <v>0</v>
      </c>
      <c r="G8" s="76">
        <v>2</v>
      </c>
      <c r="H8" s="76">
        <v>1</v>
      </c>
      <c r="I8" s="76">
        <v>0</v>
      </c>
      <c r="J8" s="76">
        <v>0</v>
      </c>
      <c r="K8" s="76">
        <v>1</v>
      </c>
      <c r="L8" s="76">
        <v>2</v>
      </c>
      <c r="M8" s="76">
        <v>1</v>
      </c>
      <c r="N8" s="76">
        <v>0</v>
      </c>
      <c r="O8" s="76">
        <v>0</v>
      </c>
      <c r="P8" s="77">
        <v>0</v>
      </c>
      <c r="Q8" s="66">
        <v>5</v>
      </c>
      <c r="R8" s="78">
        <v>0</v>
      </c>
      <c r="S8" s="64">
        <v>9</v>
      </c>
      <c r="T8" s="64">
        <v>1</v>
      </c>
      <c r="U8" s="64">
        <v>1</v>
      </c>
      <c r="V8" s="64">
        <v>0</v>
      </c>
      <c r="W8" s="64">
        <v>2</v>
      </c>
      <c r="X8" s="64">
        <v>3</v>
      </c>
      <c r="Y8" s="64">
        <v>0</v>
      </c>
      <c r="Z8" s="65">
        <v>0</v>
      </c>
      <c r="AA8" s="66">
        <v>2</v>
      </c>
      <c r="AB8" s="64">
        <v>1</v>
      </c>
      <c r="AC8" s="64">
        <v>0</v>
      </c>
      <c r="AD8" s="64">
        <v>0</v>
      </c>
      <c r="AE8" s="64">
        <v>0</v>
      </c>
      <c r="AF8" s="64">
        <v>0</v>
      </c>
      <c r="AG8" s="64">
        <v>0</v>
      </c>
      <c r="AH8" s="64">
        <v>0</v>
      </c>
      <c r="AI8" s="64">
        <v>0</v>
      </c>
      <c r="AJ8" s="64">
        <v>1</v>
      </c>
      <c r="AK8" s="64">
        <v>0</v>
      </c>
      <c r="AL8" s="64">
        <v>3</v>
      </c>
      <c r="AM8" s="64">
        <v>0</v>
      </c>
      <c r="AN8" s="64">
        <v>3</v>
      </c>
      <c r="AO8" s="65">
        <v>1</v>
      </c>
      <c r="AP8" s="66">
        <v>1</v>
      </c>
      <c r="AQ8" s="64">
        <v>7</v>
      </c>
      <c r="AR8" s="64">
        <v>1</v>
      </c>
      <c r="AS8" s="64">
        <v>6</v>
      </c>
      <c r="AT8" s="64">
        <v>0</v>
      </c>
      <c r="AU8" s="64">
        <v>3</v>
      </c>
      <c r="AV8" s="64">
        <v>4</v>
      </c>
      <c r="AW8" s="64">
        <v>6</v>
      </c>
      <c r="AX8" s="64">
        <v>1</v>
      </c>
      <c r="AY8" s="64">
        <v>1</v>
      </c>
      <c r="AZ8" s="64">
        <v>2</v>
      </c>
      <c r="BA8" s="65">
        <v>1</v>
      </c>
      <c r="BB8" s="66">
        <v>1</v>
      </c>
      <c r="BC8" s="64">
        <v>0</v>
      </c>
      <c r="BD8" s="64">
        <v>5</v>
      </c>
      <c r="BE8" s="64">
        <v>3</v>
      </c>
      <c r="BF8" s="71"/>
      <c r="BG8" s="64">
        <v>3</v>
      </c>
      <c r="BH8" s="64">
        <v>0</v>
      </c>
      <c r="BI8" s="71"/>
      <c r="BJ8" s="71"/>
      <c r="BK8" s="71"/>
      <c r="BL8" s="71"/>
      <c r="BM8" s="71"/>
      <c r="BN8" s="71"/>
      <c r="BO8" s="71"/>
    </row>
    <row r="9" spans="1:67" s="45" customFormat="1" ht="93" customHeight="1">
      <c r="A9" s="48" t="s">
        <v>879</v>
      </c>
      <c r="B9" s="79">
        <v>1</v>
      </c>
      <c r="C9" s="79">
        <v>2</v>
      </c>
      <c r="D9" s="79">
        <v>4</v>
      </c>
      <c r="E9" s="79">
        <v>2</v>
      </c>
      <c r="F9" s="79">
        <v>1</v>
      </c>
      <c r="G9" s="79">
        <v>1</v>
      </c>
      <c r="H9" s="79">
        <v>0</v>
      </c>
      <c r="I9" s="79">
        <v>2</v>
      </c>
      <c r="J9" s="79">
        <v>0</v>
      </c>
      <c r="K9" s="79">
        <v>1</v>
      </c>
      <c r="L9" s="79">
        <v>0</v>
      </c>
      <c r="M9" s="79">
        <v>1</v>
      </c>
      <c r="N9" s="79">
        <v>0</v>
      </c>
      <c r="O9" s="79">
        <v>0</v>
      </c>
      <c r="P9" s="80">
        <v>0</v>
      </c>
      <c r="Q9" s="66">
        <v>5</v>
      </c>
      <c r="R9" s="64">
        <v>0</v>
      </c>
      <c r="S9" s="64">
        <v>6</v>
      </c>
      <c r="T9" s="64">
        <v>1</v>
      </c>
      <c r="U9" s="64">
        <v>0</v>
      </c>
      <c r="V9" s="64">
        <v>0</v>
      </c>
      <c r="W9" s="64">
        <v>0</v>
      </c>
      <c r="X9" s="64">
        <v>2</v>
      </c>
      <c r="Y9" s="64">
        <v>4</v>
      </c>
      <c r="Z9" s="65">
        <v>0</v>
      </c>
      <c r="AA9" s="66">
        <v>0</v>
      </c>
      <c r="AB9" s="64">
        <v>0</v>
      </c>
      <c r="AC9" s="64">
        <v>2</v>
      </c>
      <c r="AD9" s="64">
        <v>2</v>
      </c>
      <c r="AE9" s="64">
        <v>2</v>
      </c>
      <c r="AF9" s="64">
        <v>1</v>
      </c>
      <c r="AG9" s="64">
        <v>0</v>
      </c>
      <c r="AH9" s="64">
        <v>1</v>
      </c>
      <c r="AI9" s="64">
        <v>1</v>
      </c>
      <c r="AJ9" s="64">
        <v>0</v>
      </c>
      <c r="AK9" s="64">
        <v>1</v>
      </c>
      <c r="AL9" s="64">
        <v>0</v>
      </c>
      <c r="AM9" s="64">
        <v>0</v>
      </c>
      <c r="AN9" s="64">
        <v>3</v>
      </c>
      <c r="AO9" s="69">
        <v>0</v>
      </c>
      <c r="AP9" s="70">
        <v>5</v>
      </c>
      <c r="AQ9" s="64">
        <v>8</v>
      </c>
      <c r="AR9" s="64">
        <v>1</v>
      </c>
      <c r="AS9" s="64">
        <v>4</v>
      </c>
      <c r="AT9" s="64">
        <v>1</v>
      </c>
      <c r="AU9" s="64">
        <v>1</v>
      </c>
      <c r="AV9" s="64">
        <v>2</v>
      </c>
      <c r="AW9" s="64">
        <v>3</v>
      </c>
      <c r="AX9" s="64">
        <v>1</v>
      </c>
      <c r="AY9" s="64">
        <v>2</v>
      </c>
      <c r="AZ9" s="64">
        <v>0</v>
      </c>
      <c r="BA9" s="65">
        <v>0</v>
      </c>
      <c r="BB9" s="66">
        <v>0</v>
      </c>
      <c r="BC9" s="64">
        <v>0</v>
      </c>
      <c r="BD9" s="64">
        <v>8</v>
      </c>
      <c r="BE9" s="64">
        <v>3</v>
      </c>
      <c r="BF9" s="71"/>
      <c r="BG9" s="64">
        <v>0</v>
      </c>
      <c r="BH9" s="64">
        <v>1</v>
      </c>
      <c r="BI9" s="71"/>
      <c r="BJ9" s="71"/>
      <c r="BK9" s="71"/>
      <c r="BL9" s="71"/>
      <c r="BM9" s="71"/>
      <c r="BN9" s="71"/>
      <c r="BO9" s="71"/>
    </row>
    <row r="11" spans="1:67">
      <c r="T11" s="30"/>
      <c r="U11" s="31"/>
      <c r="V11" s="32"/>
      <c r="W11" s="32"/>
      <c r="X11" s="32"/>
      <c r="AB11" s="35"/>
      <c r="AC11" s="35"/>
      <c r="AD11" s="35"/>
      <c r="AE11" s="35"/>
      <c r="AF11" s="35"/>
      <c r="AG11" s="35"/>
      <c r="AH11" s="35"/>
      <c r="AX11" s="35"/>
      <c r="AY11" s="29"/>
      <c r="AZ11" s="29"/>
      <c r="BA11" s="29"/>
      <c r="BB11" s="30"/>
      <c r="BC11" s="32"/>
      <c r="BD11" s="32"/>
      <c r="BE11" s="32"/>
      <c r="BF11" s="32"/>
      <c r="BG11" s="35"/>
      <c r="BH11" s="35"/>
      <c r="BI11" s="35"/>
    </row>
    <row r="12" spans="1:67">
      <c r="T12" s="29"/>
      <c r="U12" s="29"/>
      <c r="V12" s="29"/>
      <c r="W12" s="32"/>
      <c r="X12" s="28"/>
      <c r="AB12" s="29"/>
      <c r="AC12" s="29"/>
      <c r="AD12" s="29"/>
      <c r="AE12" s="29"/>
      <c r="AF12" s="29"/>
      <c r="AG12" s="35"/>
      <c r="AH12" s="35"/>
      <c r="AX12" s="35"/>
      <c r="AY12" s="30"/>
      <c r="AZ12" s="32"/>
      <c r="BA12" s="32"/>
      <c r="BB12" s="30"/>
      <c r="BC12" s="32"/>
      <c r="BD12" s="32"/>
      <c r="BE12" s="32"/>
      <c r="BF12" s="32"/>
      <c r="BG12" s="35"/>
      <c r="BH12" s="35"/>
      <c r="BI12" s="35"/>
    </row>
    <row r="13" spans="1:67">
      <c r="T13" s="32"/>
      <c r="U13" s="32"/>
      <c r="V13" s="32"/>
      <c r="W13" s="32"/>
      <c r="X13" s="32"/>
      <c r="Y13" s="35"/>
      <c r="AB13" s="30"/>
      <c r="AC13" s="32"/>
      <c r="AD13" s="32"/>
      <c r="AE13" s="32"/>
      <c r="AF13" s="32"/>
      <c r="AG13" s="35"/>
      <c r="AH13" s="35"/>
      <c r="AX13" s="35"/>
      <c r="AY13" s="30"/>
      <c r="AZ13" s="32"/>
      <c r="BA13" s="32"/>
      <c r="BB13" s="30"/>
      <c r="BC13" s="32"/>
      <c r="BD13" s="32"/>
      <c r="BE13" s="32"/>
      <c r="BF13" s="32"/>
      <c r="BG13" s="35"/>
      <c r="BH13" s="35"/>
      <c r="BI13" s="35"/>
    </row>
    <row r="14" spans="1:67">
      <c r="T14" s="29"/>
      <c r="U14" s="29"/>
      <c r="V14" s="29"/>
      <c r="W14" s="32"/>
      <c r="X14" s="32"/>
      <c r="Y14" s="35"/>
      <c r="AB14" s="30"/>
      <c r="AC14" s="32"/>
      <c r="AD14" s="32"/>
      <c r="AE14" s="32"/>
      <c r="AF14" s="32"/>
      <c r="AG14" s="35"/>
      <c r="AH14" s="35"/>
      <c r="AX14" s="35"/>
      <c r="AY14" s="30"/>
      <c r="AZ14" s="32"/>
      <c r="BA14" s="32"/>
      <c r="BB14" s="30"/>
      <c r="BC14" s="32"/>
      <c r="BD14" s="32"/>
      <c r="BE14" s="32"/>
      <c r="BF14" s="32"/>
      <c r="BG14" s="35"/>
      <c r="BH14" s="35"/>
      <c r="BI14" s="35"/>
    </row>
    <row r="15" spans="1:67">
      <c r="T15" s="32"/>
      <c r="U15" s="32"/>
      <c r="V15" s="32"/>
      <c r="W15" s="32"/>
      <c r="X15" s="32"/>
      <c r="Y15" s="35"/>
      <c r="AB15" s="30"/>
      <c r="AC15" s="32"/>
      <c r="AD15" s="32"/>
      <c r="AE15" s="32"/>
      <c r="AF15" s="32"/>
      <c r="AG15" s="35"/>
      <c r="AH15" s="35"/>
      <c r="AX15" s="35"/>
      <c r="AY15" s="30"/>
      <c r="AZ15" s="32"/>
      <c r="BA15" s="32"/>
      <c r="BB15" s="30"/>
      <c r="BC15" s="32"/>
      <c r="BD15" s="32"/>
      <c r="BE15" s="32"/>
      <c r="BF15" s="32"/>
      <c r="BG15" s="35"/>
      <c r="BH15" s="35"/>
      <c r="BI15" s="35"/>
    </row>
    <row r="16" spans="1:67">
      <c r="R16" s="30"/>
      <c r="S16" s="32"/>
      <c r="T16" s="32"/>
      <c r="U16" s="32"/>
      <c r="V16" s="32"/>
      <c r="W16" s="32"/>
      <c r="X16" s="32"/>
      <c r="Y16" s="35"/>
      <c r="AB16" s="30"/>
      <c r="AC16" s="32"/>
      <c r="AD16" s="32"/>
      <c r="AE16" s="32"/>
      <c r="AF16" s="32"/>
      <c r="AG16" s="35"/>
      <c r="AH16" s="35"/>
      <c r="AX16" s="35"/>
      <c r="AY16" s="30"/>
      <c r="AZ16" s="32"/>
      <c r="BA16" s="32"/>
      <c r="BB16" s="30"/>
      <c r="BC16" s="32"/>
      <c r="BD16" s="32"/>
      <c r="BE16" s="32"/>
      <c r="BF16" s="32"/>
      <c r="BG16" s="35"/>
      <c r="BH16" s="35"/>
      <c r="BI16" s="35"/>
    </row>
    <row r="17" spans="15:61">
      <c r="R17" s="29"/>
      <c r="S17" s="29"/>
      <c r="T17" s="32"/>
      <c r="U17" s="32"/>
      <c r="V17" s="32"/>
      <c r="W17" s="32"/>
      <c r="X17" s="32"/>
      <c r="Y17" s="35"/>
      <c r="AB17" s="30"/>
      <c r="AC17" s="32"/>
      <c r="AD17" s="32"/>
      <c r="AE17" s="32"/>
      <c r="AF17" s="32"/>
      <c r="AG17" s="35"/>
      <c r="AH17" s="35"/>
      <c r="AX17" s="35"/>
      <c r="AY17" s="30"/>
      <c r="AZ17" s="32"/>
      <c r="BA17" s="32"/>
      <c r="BB17" s="30"/>
      <c r="BC17" s="32"/>
      <c r="BD17" s="32"/>
      <c r="BE17" s="32"/>
      <c r="BF17" s="32"/>
      <c r="BG17" s="35"/>
      <c r="BH17" s="35"/>
      <c r="BI17" s="35"/>
    </row>
    <row r="18" spans="15:61">
      <c r="R18" s="30"/>
      <c r="S18" s="32"/>
      <c r="T18" s="32"/>
      <c r="U18" s="32"/>
      <c r="V18" s="32"/>
      <c r="W18" s="32"/>
      <c r="X18" s="32"/>
      <c r="Y18" s="35"/>
      <c r="AB18" s="30"/>
      <c r="AC18" s="32"/>
      <c r="AD18" s="32"/>
      <c r="AE18" s="32"/>
      <c r="AF18" s="32"/>
      <c r="AG18" s="35"/>
      <c r="AH18" s="35"/>
      <c r="AX18" s="35"/>
      <c r="AY18" s="30"/>
      <c r="AZ18" s="32"/>
      <c r="BA18" s="32"/>
      <c r="BB18" s="30"/>
      <c r="BC18" s="32"/>
      <c r="BD18" s="32"/>
      <c r="BE18" s="32"/>
      <c r="BF18" s="32"/>
      <c r="BG18" s="35"/>
      <c r="BH18" s="35"/>
      <c r="BI18" s="35"/>
    </row>
    <row r="19" spans="15:61">
      <c r="O19" s="17"/>
      <c r="R19" s="56"/>
      <c r="S19" s="32"/>
      <c r="T19" s="81"/>
      <c r="U19" s="81"/>
      <c r="V19" s="81"/>
      <c r="W19" s="81"/>
      <c r="X19" s="81"/>
      <c r="Y19" s="82"/>
      <c r="Z19" s="22"/>
      <c r="AA19" s="22"/>
      <c r="AB19" s="83"/>
      <c r="AC19" s="81"/>
      <c r="AD19" s="81"/>
      <c r="AE19" s="81"/>
      <c r="AF19" s="81"/>
      <c r="AG19" s="82"/>
      <c r="AH19" s="82"/>
      <c r="AI19" s="22"/>
      <c r="AJ19" s="22"/>
      <c r="AK19" s="22"/>
      <c r="AL19" s="22"/>
      <c r="AM19" s="22"/>
      <c r="AN19" s="22"/>
      <c r="AO19" s="22"/>
      <c r="AP19" s="22"/>
      <c r="AQ19" s="22"/>
      <c r="AR19" s="22"/>
      <c r="AS19" s="22"/>
      <c r="AT19" s="22"/>
      <c r="AU19" s="22"/>
      <c r="AV19" s="22"/>
      <c r="AW19" s="22"/>
      <c r="AX19" s="82"/>
      <c r="AY19" s="83"/>
      <c r="AZ19" s="81"/>
      <c r="BA19" s="81"/>
      <c r="BB19" s="83"/>
      <c r="BC19" s="81"/>
      <c r="BD19" s="81"/>
      <c r="BE19" s="81"/>
      <c r="BF19" s="81"/>
      <c r="BG19" s="82"/>
      <c r="BH19" s="82"/>
      <c r="BI19" s="82"/>
    </row>
    <row r="20" spans="15:61">
      <c r="R20" s="30"/>
      <c r="S20" s="32"/>
      <c r="T20" s="32"/>
      <c r="U20" s="32"/>
      <c r="V20" s="32"/>
      <c r="W20" s="32"/>
      <c r="X20" s="32"/>
      <c r="Y20" s="35"/>
      <c r="AB20" s="30"/>
      <c r="AC20" s="32"/>
      <c r="AD20" s="32"/>
      <c r="AE20" s="32"/>
      <c r="AF20" s="32"/>
      <c r="AG20" s="35"/>
      <c r="AH20" s="35"/>
      <c r="AX20" s="35"/>
      <c r="AY20" s="30"/>
      <c r="AZ20" s="32"/>
      <c r="BA20" s="32"/>
      <c r="BB20" s="30"/>
      <c r="BC20" s="32"/>
      <c r="BD20" s="32"/>
      <c r="BE20" s="32"/>
      <c r="BF20" s="32"/>
      <c r="BG20" s="35"/>
      <c r="BH20" s="35"/>
      <c r="BI20" s="35"/>
    </row>
    <row r="21" spans="15:61" ht="29.5">
      <c r="R21" s="30"/>
      <c r="S21" s="32"/>
      <c r="T21" s="32"/>
      <c r="U21" s="32"/>
      <c r="V21" s="32"/>
      <c r="W21" s="32"/>
      <c r="X21" s="32"/>
      <c r="Y21" s="35"/>
      <c r="AB21" s="30"/>
      <c r="AC21" s="32"/>
      <c r="AD21" s="32"/>
      <c r="AE21" s="32"/>
      <c r="AF21" s="32"/>
      <c r="AG21" s="35"/>
      <c r="AH21" s="35"/>
      <c r="AP21" s="88"/>
      <c r="AQ21" s="88"/>
      <c r="AX21" s="35"/>
      <c r="AY21" s="30"/>
      <c r="AZ21" s="32"/>
      <c r="BA21" s="32"/>
      <c r="BB21" s="32"/>
      <c r="BC21" s="32"/>
      <c r="BD21" s="35"/>
      <c r="BE21" s="35"/>
      <c r="BF21" s="35"/>
      <c r="BG21" s="35"/>
      <c r="BH21" s="35"/>
      <c r="BI21" s="35"/>
    </row>
    <row r="22" spans="15:61" ht="29.5">
      <c r="R22" s="30"/>
      <c r="S22" s="32"/>
      <c r="T22" s="32"/>
      <c r="U22" s="32"/>
      <c r="V22" s="32"/>
      <c r="W22" s="32"/>
      <c r="X22" s="32"/>
      <c r="Y22" s="35"/>
      <c r="AB22" s="30"/>
      <c r="AC22" s="32"/>
      <c r="AD22" s="32"/>
      <c r="AE22" s="32"/>
      <c r="AF22" s="32"/>
      <c r="AG22" s="35"/>
      <c r="AH22" s="35"/>
      <c r="AP22" s="88"/>
      <c r="AQ22" s="88"/>
      <c r="AX22" s="35"/>
      <c r="AY22" s="30"/>
      <c r="AZ22" s="32"/>
      <c r="BA22" s="32"/>
      <c r="BD22" s="82"/>
      <c r="BE22" s="82"/>
      <c r="BF22" s="82"/>
      <c r="BG22" s="82"/>
      <c r="BH22" s="82"/>
      <c r="BI22" s="82"/>
    </row>
    <row r="23" spans="15:61" ht="29.5">
      <c r="R23" s="30"/>
      <c r="S23" s="32"/>
      <c r="T23" s="32"/>
      <c r="U23" s="32"/>
      <c r="V23" s="32"/>
      <c r="W23" s="32"/>
      <c r="X23" s="32"/>
      <c r="Y23" s="35"/>
      <c r="AB23" s="30"/>
      <c r="AC23" s="32"/>
      <c r="AD23" s="32"/>
      <c r="AE23" s="32"/>
      <c r="AF23" s="32"/>
      <c r="AG23" s="35"/>
      <c r="AH23" s="35"/>
      <c r="AP23" s="84"/>
      <c r="AQ23" s="85"/>
      <c r="AX23" s="35"/>
      <c r="AY23" s="35"/>
      <c r="AZ23" s="35"/>
      <c r="BA23" s="35"/>
      <c r="BD23" s="35"/>
      <c r="BE23" s="35"/>
      <c r="BF23" s="35"/>
      <c r="BG23" s="35"/>
      <c r="BH23" s="35"/>
      <c r="BI23" s="35"/>
    </row>
    <row r="24" spans="15:61" ht="29.5">
      <c r="R24" s="30"/>
      <c r="S24" s="32"/>
      <c r="T24" s="32"/>
      <c r="U24" s="32"/>
      <c r="V24" s="32"/>
      <c r="W24" s="32"/>
      <c r="X24" s="32"/>
      <c r="Y24" s="35"/>
      <c r="AB24" s="30"/>
      <c r="AC24" s="32"/>
      <c r="AD24" s="32"/>
      <c r="AE24" s="32"/>
      <c r="AF24" s="32"/>
      <c r="AG24" s="35"/>
      <c r="AH24" s="35"/>
      <c r="AP24" s="84"/>
      <c r="AQ24" s="85"/>
      <c r="AU24" s="22"/>
      <c r="AV24" s="22"/>
      <c r="AW24" s="22"/>
      <c r="AX24" s="82"/>
      <c r="AY24" s="82"/>
      <c r="AZ24" s="82"/>
      <c r="BA24" s="82"/>
      <c r="BD24" s="82"/>
      <c r="BE24" s="82"/>
      <c r="BF24" s="82"/>
      <c r="BG24" s="82"/>
      <c r="BH24" s="82"/>
      <c r="BI24" s="82"/>
    </row>
    <row r="25" spans="15:61" ht="29.5">
      <c r="R25" s="30"/>
      <c r="S25" s="32"/>
      <c r="T25" s="32"/>
      <c r="U25" s="32"/>
      <c r="V25" s="32"/>
      <c r="W25" s="32"/>
      <c r="X25" s="32"/>
      <c r="Y25" s="35"/>
      <c r="AB25" s="30"/>
      <c r="AC25" s="32"/>
      <c r="AD25" s="32"/>
      <c r="AE25" s="32"/>
      <c r="AF25" s="32"/>
      <c r="AG25" s="35"/>
      <c r="AH25" s="35"/>
      <c r="AP25" s="84"/>
      <c r="AQ25" s="85"/>
      <c r="BD25" s="35"/>
      <c r="BE25" s="35"/>
      <c r="BF25" s="35"/>
      <c r="BG25" s="35"/>
      <c r="BH25" s="35"/>
      <c r="BI25" s="35"/>
    </row>
    <row r="26" spans="15:61" ht="29.5">
      <c r="R26" s="30"/>
      <c r="S26" s="32"/>
      <c r="T26" s="32"/>
      <c r="U26" s="32"/>
      <c r="V26" s="32"/>
      <c r="W26" s="32"/>
      <c r="X26" s="32"/>
      <c r="Y26" s="35"/>
      <c r="AB26" s="35"/>
      <c r="AC26" s="35"/>
      <c r="AD26" s="35"/>
      <c r="AE26" s="35"/>
      <c r="AF26" s="35"/>
      <c r="AG26" s="35"/>
      <c r="AH26" s="35"/>
      <c r="AP26" s="84"/>
      <c r="AQ26" s="85"/>
      <c r="BD26" s="35"/>
      <c r="BE26" s="35"/>
      <c r="BF26" s="35"/>
      <c r="BG26" s="35"/>
      <c r="BH26" s="35"/>
      <c r="BI26" s="35"/>
    </row>
    <row r="27" spans="15:61" ht="29.5">
      <c r="R27" s="30"/>
      <c r="S27" s="32"/>
      <c r="T27" s="28"/>
      <c r="U27" s="28"/>
      <c r="V27" s="28"/>
      <c r="W27" s="28"/>
      <c r="X27" s="28"/>
      <c r="AD27" s="82"/>
      <c r="AE27" s="82"/>
      <c r="AF27" s="82"/>
      <c r="AG27" s="82"/>
      <c r="AH27" s="82"/>
      <c r="AI27" s="22"/>
      <c r="AJ27" s="22"/>
      <c r="AK27" s="22"/>
      <c r="AL27" s="22"/>
      <c r="AN27" s="22"/>
      <c r="AO27" s="22"/>
      <c r="AP27" s="84"/>
      <c r="AQ27" s="85"/>
      <c r="AS27" s="22"/>
      <c r="AT27" s="22"/>
      <c r="AU27" s="22"/>
      <c r="AV27" s="22"/>
      <c r="AW27" s="22"/>
      <c r="AX27" s="22"/>
      <c r="AY27" s="22"/>
      <c r="AZ27" s="22"/>
      <c r="BA27" s="22"/>
      <c r="BD27" s="82"/>
      <c r="BE27" s="82"/>
      <c r="BF27" s="82"/>
      <c r="BG27" s="82"/>
      <c r="BH27" s="82"/>
      <c r="BI27" s="82"/>
    </row>
    <row r="28" spans="15:61" ht="29.5">
      <c r="R28" s="30"/>
      <c r="S28" s="32"/>
      <c r="AP28" s="84"/>
      <c r="AQ28" s="85"/>
      <c r="AU28" s="22"/>
      <c r="AV28" s="22"/>
      <c r="AW28" s="22"/>
      <c r="AX28" s="22"/>
      <c r="AY28" s="22"/>
      <c r="AZ28" s="22"/>
      <c r="BA28" s="22"/>
      <c r="BD28" s="82"/>
      <c r="BE28" s="82"/>
      <c r="BF28" s="82"/>
      <c r="BG28" s="82"/>
      <c r="BH28" s="82"/>
      <c r="BI28" s="82"/>
    </row>
    <row r="29" spans="15:61" ht="29.5">
      <c r="R29" s="30"/>
      <c r="S29" s="32"/>
      <c r="AP29" s="84"/>
      <c r="AQ29" s="85"/>
    </row>
    <row r="30" spans="15:61" ht="29.5">
      <c r="R30" s="30"/>
      <c r="S30" s="32"/>
      <c r="AP30" s="84"/>
      <c r="AQ30" s="85"/>
    </row>
    <row r="31" spans="15:61" ht="29.5">
      <c r="R31" s="30"/>
      <c r="S31" s="32"/>
      <c r="AP31" s="84"/>
      <c r="AQ31" s="85"/>
    </row>
    <row r="32" spans="15:61" ht="29.5">
      <c r="R32" s="27"/>
      <c r="S32" s="28"/>
      <c r="AP32" s="84"/>
      <c r="AQ32" s="85"/>
    </row>
    <row r="33" spans="42:43" ht="29.5">
      <c r="AP33" s="84"/>
      <c r="AQ33" s="85"/>
    </row>
    <row r="34" spans="42:43" ht="29.5">
      <c r="AP34" s="84"/>
      <c r="AQ34" s="85"/>
    </row>
  </sheetData>
  <sortState xmlns:xlrd2="http://schemas.microsoft.com/office/spreadsheetml/2017/richdata2" ref="E2:P2">
    <sortCondition ref="P2"/>
  </sortState>
  <mergeCells count="5">
    <mergeCell ref="B1:P1"/>
    <mergeCell ref="Q1:Z1"/>
    <mergeCell ref="AA1:AO1"/>
    <mergeCell ref="BB1:BO1"/>
    <mergeCell ref="AP1:BA1"/>
  </mergeCells>
  <conditionalFormatting sqref="A1:B1 A2:AO2 AQ2:BA2 Q1:AP1 A3:BA9 BB1:BO9">
    <cfRule type="iconSet" priority="12">
      <iconSet>
        <cfvo type="percent" val="0"/>
        <cfvo type="num" val="3"/>
        <cfvo type="num" val="7"/>
      </iconSet>
    </cfRule>
  </conditionalFormatting>
  <pageMargins left="0.7" right="0.7" top="0.75" bottom="0.75" header="0.3" footer="0.3"/>
  <pageSetup paperSize="9"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EA0D4-E086-4DEB-A9B4-9DEB7E4FD442}">
  <sheetPr codeName="Sheet11"/>
  <dimension ref="A3:E47"/>
  <sheetViews>
    <sheetView workbookViewId="0">
      <selection activeCell="A30" sqref="A30:E47"/>
    </sheetView>
  </sheetViews>
  <sheetFormatPr defaultRowHeight="14"/>
  <cols>
    <col min="1" max="1" width="32.75" bestFit="1" customWidth="1"/>
    <col min="2" max="2" width="26.58203125" bestFit="1" customWidth="1"/>
    <col min="3" max="3" width="21.25" bestFit="1" customWidth="1"/>
    <col min="4" max="4" width="21.5" bestFit="1" customWidth="1"/>
    <col min="5" max="5" width="26.58203125" bestFit="1" customWidth="1"/>
  </cols>
  <sheetData>
    <row r="3" spans="1:5">
      <c r="A3" s="22" t="s">
        <v>720</v>
      </c>
      <c r="B3" t="s">
        <v>722</v>
      </c>
      <c r="C3" t="s">
        <v>723</v>
      </c>
      <c r="D3" t="s">
        <v>724</v>
      </c>
      <c r="E3" t="s">
        <v>725</v>
      </c>
    </row>
    <row r="4" spans="1:5">
      <c r="A4" s="23" t="s">
        <v>221</v>
      </c>
      <c r="B4" s="25">
        <v>1</v>
      </c>
      <c r="C4" s="25">
        <v>0</v>
      </c>
      <c r="D4" s="25">
        <v>0</v>
      </c>
      <c r="E4" s="25">
        <v>0</v>
      </c>
    </row>
    <row r="5" spans="1:5">
      <c r="A5" s="23" t="s">
        <v>149</v>
      </c>
      <c r="B5" s="25">
        <v>1</v>
      </c>
      <c r="C5" s="25">
        <v>1</v>
      </c>
      <c r="D5" s="25">
        <v>1</v>
      </c>
      <c r="E5" s="25">
        <v>0</v>
      </c>
    </row>
    <row r="6" spans="1:5">
      <c r="A6" s="23" t="s">
        <v>142</v>
      </c>
      <c r="B6" s="25">
        <v>1</v>
      </c>
      <c r="C6" s="25">
        <v>1</v>
      </c>
      <c r="D6" s="25">
        <v>0</v>
      </c>
      <c r="E6" s="25">
        <v>1</v>
      </c>
    </row>
    <row r="7" spans="1:5">
      <c r="A7" s="23" t="s">
        <v>24</v>
      </c>
      <c r="B7" s="25">
        <v>6</v>
      </c>
      <c r="C7" s="25">
        <v>3</v>
      </c>
      <c r="D7" s="25">
        <v>6</v>
      </c>
      <c r="E7" s="25">
        <v>2</v>
      </c>
    </row>
    <row r="8" spans="1:5">
      <c r="A8" s="23" t="s">
        <v>561</v>
      </c>
      <c r="B8" s="25">
        <v>2</v>
      </c>
      <c r="C8" s="25">
        <v>2</v>
      </c>
      <c r="D8" s="25">
        <v>0</v>
      </c>
      <c r="E8" s="25">
        <v>0</v>
      </c>
    </row>
    <row r="9" spans="1:5">
      <c r="A9" s="23" t="s">
        <v>78</v>
      </c>
      <c r="B9" s="25">
        <v>2</v>
      </c>
      <c r="C9" s="25">
        <v>2</v>
      </c>
      <c r="D9" s="25">
        <v>2</v>
      </c>
      <c r="E9" s="25">
        <v>0</v>
      </c>
    </row>
    <row r="10" spans="1:5">
      <c r="A10" s="23" t="s">
        <v>139</v>
      </c>
      <c r="B10" s="25">
        <v>4</v>
      </c>
      <c r="C10" s="25">
        <v>2</v>
      </c>
      <c r="D10" s="25">
        <v>0</v>
      </c>
      <c r="E10" s="25">
        <v>1</v>
      </c>
    </row>
    <row r="11" spans="1:5">
      <c r="A11" s="23" t="s">
        <v>33</v>
      </c>
      <c r="B11" s="25">
        <v>1</v>
      </c>
      <c r="C11" s="25">
        <v>0</v>
      </c>
      <c r="D11" s="25">
        <v>0</v>
      </c>
      <c r="E11" s="25">
        <v>1</v>
      </c>
    </row>
    <row r="12" spans="1:5">
      <c r="A12" s="23" t="s">
        <v>567</v>
      </c>
      <c r="B12" s="25">
        <v>5</v>
      </c>
      <c r="C12" s="25">
        <v>3</v>
      </c>
      <c r="D12" s="25">
        <v>3</v>
      </c>
      <c r="E12" s="25">
        <v>0</v>
      </c>
    </row>
    <row r="13" spans="1:5">
      <c r="A13" s="23" t="s">
        <v>231</v>
      </c>
      <c r="B13" s="25">
        <v>3</v>
      </c>
      <c r="C13" s="25">
        <v>1</v>
      </c>
      <c r="D13" s="25">
        <v>0</v>
      </c>
      <c r="E13" s="25">
        <v>2</v>
      </c>
    </row>
    <row r="14" spans="1:5">
      <c r="A14" s="23" t="s">
        <v>132</v>
      </c>
      <c r="B14" s="25">
        <v>5</v>
      </c>
      <c r="C14" s="25">
        <v>3</v>
      </c>
      <c r="D14" s="25">
        <v>5</v>
      </c>
      <c r="E14" s="25">
        <v>2</v>
      </c>
    </row>
    <row r="15" spans="1:5">
      <c r="A15" s="23" t="s">
        <v>30</v>
      </c>
      <c r="B15" s="25">
        <v>2</v>
      </c>
      <c r="C15" s="25">
        <v>1</v>
      </c>
      <c r="D15" s="25">
        <v>2</v>
      </c>
      <c r="E15" s="25">
        <v>1</v>
      </c>
    </row>
    <row r="16" spans="1:5">
      <c r="A16" s="23" t="s">
        <v>697</v>
      </c>
      <c r="B16" s="25">
        <v>1</v>
      </c>
      <c r="C16" s="25">
        <v>2</v>
      </c>
      <c r="D16" s="25">
        <v>1</v>
      </c>
      <c r="E16" s="25">
        <v>1</v>
      </c>
    </row>
    <row r="17" spans="1:5">
      <c r="A17" s="23" t="s">
        <v>234</v>
      </c>
      <c r="B17" s="25">
        <v>3</v>
      </c>
      <c r="C17" s="25">
        <v>3</v>
      </c>
      <c r="D17" s="25">
        <v>2</v>
      </c>
      <c r="E17" s="25">
        <v>3</v>
      </c>
    </row>
    <row r="18" spans="1:5">
      <c r="A18" s="23" t="s">
        <v>572</v>
      </c>
      <c r="B18" s="25">
        <v>7</v>
      </c>
      <c r="C18" s="25">
        <v>5</v>
      </c>
      <c r="D18" s="25">
        <v>6</v>
      </c>
      <c r="E18" s="25">
        <v>4</v>
      </c>
    </row>
    <row r="19" spans="1:5">
      <c r="A19" s="23" t="s">
        <v>241</v>
      </c>
      <c r="B19" s="25">
        <v>1</v>
      </c>
      <c r="C19" s="25">
        <v>0</v>
      </c>
      <c r="D19" s="25">
        <v>0</v>
      </c>
      <c r="E19" s="25">
        <v>0</v>
      </c>
    </row>
    <row r="20" spans="1:5">
      <c r="A20" s="23" t="s">
        <v>224</v>
      </c>
      <c r="B20" s="25">
        <v>1</v>
      </c>
      <c r="C20" s="25">
        <v>0</v>
      </c>
      <c r="D20" s="25">
        <v>0</v>
      </c>
      <c r="E20" s="25">
        <v>0</v>
      </c>
    </row>
    <row r="21" spans="1:5">
      <c r="A21" s="23" t="s">
        <v>933</v>
      </c>
      <c r="B21" s="25"/>
      <c r="C21" s="25"/>
      <c r="D21" s="25"/>
      <c r="E21" s="25"/>
    </row>
    <row r="22" spans="1:5">
      <c r="A22" s="23" t="s">
        <v>721</v>
      </c>
      <c r="B22" s="25">
        <v>46</v>
      </c>
      <c r="C22" s="25">
        <v>29</v>
      </c>
      <c r="D22" s="25">
        <v>28</v>
      </c>
      <c r="E22" s="25">
        <v>18</v>
      </c>
    </row>
    <row r="30" spans="1:5">
      <c r="A30" s="24" t="s">
        <v>720</v>
      </c>
      <c r="B30" s="24" t="s">
        <v>722</v>
      </c>
      <c r="C30" s="24" t="s">
        <v>723</v>
      </c>
      <c r="D30" s="24" t="s">
        <v>724</v>
      </c>
      <c r="E30" s="24" t="s">
        <v>725</v>
      </c>
    </row>
    <row r="31" spans="1:5">
      <c r="A31" s="23" t="s">
        <v>221</v>
      </c>
      <c r="B31" s="25">
        <v>1</v>
      </c>
      <c r="C31" s="25">
        <v>0</v>
      </c>
      <c r="D31" s="25">
        <v>0</v>
      </c>
      <c r="E31" s="25">
        <v>0</v>
      </c>
    </row>
    <row r="32" spans="1:5">
      <c r="A32" s="23" t="s">
        <v>149</v>
      </c>
      <c r="B32" s="25">
        <v>1</v>
      </c>
      <c r="C32" s="25">
        <v>1</v>
      </c>
      <c r="D32" s="25">
        <v>1</v>
      </c>
      <c r="E32" s="25">
        <v>0</v>
      </c>
    </row>
    <row r="33" spans="1:5">
      <c r="A33" s="23" t="s">
        <v>142</v>
      </c>
      <c r="B33" s="25">
        <v>1</v>
      </c>
      <c r="C33" s="25">
        <v>1</v>
      </c>
      <c r="D33" s="25">
        <v>0</v>
      </c>
      <c r="E33" s="25">
        <v>0</v>
      </c>
    </row>
    <row r="34" spans="1:5">
      <c r="A34" s="23" t="s">
        <v>24</v>
      </c>
      <c r="B34" s="25">
        <v>6</v>
      </c>
      <c r="C34" s="25">
        <v>3</v>
      </c>
      <c r="D34" s="25">
        <v>6</v>
      </c>
      <c r="E34" s="25">
        <v>2</v>
      </c>
    </row>
    <row r="35" spans="1:5">
      <c r="A35" s="23" t="s">
        <v>561</v>
      </c>
      <c r="B35" s="25">
        <v>2</v>
      </c>
      <c r="C35" s="25">
        <v>2</v>
      </c>
      <c r="D35" s="25">
        <v>0</v>
      </c>
      <c r="E35" s="25">
        <v>0</v>
      </c>
    </row>
    <row r="36" spans="1:5">
      <c r="A36" s="23" t="s">
        <v>78</v>
      </c>
      <c r="B36" s="25">
        <v>2</v>
      </c>
      <c r="C36" s="25">
        <v>2</v>
      </c>
      <c r="D36" s="25">
        <v>2</v>
      </c>
      <c r="E36" s="25">
        <v>0</v>
      </c>
    </row>
    <row r="37" spans="1:5">
      <c r="A37" s="23" t="s">
        <v>139</v>
      </c>
      <c r="B37" s="25">
        <v>4</v>
      </c>
      <c r="C37" s="25">
        <v>2</v>
      </c>
      <c r="D37" s="25">
        <v>0</v>
      </c>
      <c r="E37" s="25">
        <v>1</v>
      </c>
    </row>
    <row r="38" spans="1:5">
      <c r="A38" s="23" t="s">
        <v>33</v>
      </c>
      <c r="B38" s="25">
        <v>1</v>
      </c>
      <c r="C38" s="25">
        <v>0</v>
      </c>
      <c r="D38" s="25">
        <v>0</v>
      </c>
      <c r="E38" s="25">
        <v>1</v>
      </c>
    </row>
    <row r="39" spans="1:5">
      <c r="A39" s="23" t="s">
        <v>567</v>
      </c>
      <c r="B39" s="25">
        <v>5</v>
      </c>
      <c r="C39" s="25">
        <v>3</v>
      </c>
      <c r="D39" s="25">
        <v>3</v>
      </c>
      <c r="E39" s="25">
        <v>0</v>
      </c>
    </row>
    <row r="40" spans="1:5">
      <c r="A40" s="23" t="s">
        <v>231</v>
      </c>
      <c r="B40" s="25">
        <v>3</v>
      </c>
      <c r="C40" s="25">
        <v>1</v>
      </c>
      <c r="D40" s="25">
        <v>0</v>
      </c>
      <c r="E40" s="25">
        <v>2</v>
      </c>
    </row>
    <row r="41" spans="1:5">
      <c r="A41" s="23" t="s">
        <v>132</v>
      </c>
      <c r="B41" s="25">
        <v>5</v>
      </c>
      <c r="C41" s="25">
        <v>3</v>
      </c>
      <c r="D41" s="25">
        <v>5</v>
      </c>
      <c r="E41" s="25">
        <v>2</v>
      </c>
    </row>
    <row r="42" spans="1:5">
      <c r="A42" s="23" t="s">
        <v>30</v>
      </c>
      <c r="B42" s="25">
        <v>2</v>
      </c>
      <c r="C42" s="25">
        <v>1</v>
      </c>
      <c r="D42" s="25">
        <v>2</v>
      </c>
      <c r="E42" s="25">
        <v>1</v>
      </c>
    </row>
    <row r="43" spans="1:5">
      <c r="A43" s="23" t="s">
        <v>697</v>
      </c>
      <c r="B43" s="25">
        <v>1</v>
      </c>
      <c r="C43" s="25">
        <v>2</v>
      </c>
      <c r="D43" s="25">
        <v>1</v>
      </c>
      <c r="E43" s="25">
        <v>1</v>
      </c>
    </row>
    <row r="44" spans="1:5">
      <c r="A44" s="23" t="s">
        <v>234</v>
      </c>
      <c r="B44" s="25">
        <v>3</v>
      </c>
      <c r="C44" s="25">
        <v>3</v>
      </c>
      <c r="D44" s="25">
        <v>2</v>
      </c>
      <c r="E44" s="25">
        <v>3</v>
      </c>
    </row>
    <row r="45" spans="1:5">
      <c r="A45" s="23" t="s">
        <v>572</v>
      </c>
      <c r="B45" s="25">
        <v>7</v>
      </c>
      <c r="C45" s="25">
        <v>5</v>
      </c>
      <c r="D45" s="25">
        <v>6</v>
      </c>
      <c r="E45" s="25">
        <v>4</v>
      </c>
    </row>
    <row r="46" spans="1:5">
      <c r="A46" s="23" t="s">
        <v>241</v>
      </c>
      <c r="B46" s="25">
        <v>1</v>
      </c>
      <c r="C46" s="25">
        <v>0</v>
      </c>
      <c r="D46" s="25">
        <v>0</v>
      </c>
      <c r="E46" s="25">
        <v>0</v>
      </c>
    </row>
    <row r="47" spans="1:5">
      <c r="A47" s="23" t="s">
        <v>224</v>
      </c>
      <c r="B47" s="25">
        <v>1</v>
      </c>
      <c r="C47" s="25">
        <v>0</v>
      </c>
      <c r="D47" s="25">
        <v>0</v>
      </c>
      <c r="E47" s="25">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0971F-A004-4D2F-9EF7-072D53B4F1F1}">
  <sheetPr codeName="Sheet12"/>
  <dimension ref="A3:E48"/>
  <sheetViews>
    <sheetView workbookViewId="0">
      <selection activeCell="A35" sqref="A35:E48"/>
    </sheetView>
  </sheetViews>
  <sheetFormatPr defaultRowHeight="14"/>
  <cols>
    <col min="1" max="1" width="39.33203125" bestFit="1" customWidth="1"/>
    <col min="2" max="2" width="26.58203125" bestFit="1" customWidth="1"/>
    <col min="3" max="3" width="21.25" bestFit="1" customWidth="1"/>
    <col min="4" max="4" width="21.5" bestFit="1" customWidth="1"/>
    <col min="5" max="5" width="26.58203125" bestFit="1" customWidth="1"/>
    <col min="6" max="13" width="42.5" bestFit="1" customWidth="1"/>
    <col min="14" max="14" width="11.5" bestFit="1" customWidth="1"/>
  </cols>
  <sheetData>
    <row r="3" spans="1:5">
      <c r="A3" s="22" t="s">
        <v>720</v>
      </c>
      <c r="B3" t="s">
        <v>722</v>
      </c>
      <c r="C3" t="s">
        <v>723</v>
      </c>
      <c r="D3" t="s">
        <v>724</v>
      </c>
      <c r="E3" t="s">
        <v>725</v>
      </c>
    </row>
    <row r="4" spans="1:5">
      <c r="A4" s="23" t="s">
        <v>87</v>
      </c>
      <c r="B4" s="25">
        <v>3</v>
      </c>
      <c r="C4" s="25">
        <v>0</v>
      </c>
      <c r="D4" s="25">
        <v>1</v>
      </c>
      <c r="E4" s="25">
        <v>1</v>
      </c>
    </row>
    <row r="5" spans="1:5">
      <c r="A5" s="23" t="s">
        <v>283</v>
      </c>
      <c r="B5" s="25">
        <v>3</v>
      </c>
      <c r="C5" s="25">
        <v>0</v>
      </c>
      <c r="D5" s="25">
        <v>0</v>
      </c>
      <c r="E5" s="25">
        <v>0</v>
      </c>
    </row>
    <row r="6" spans="1:5">
      <c r="A6" s="23" t="s">
        <v>555</v>
      </c>
      <c r="B6" s="25">
        <v>2</v>
      </c>
      <c r="C6" s="25">
        <v>0</v>
      </c>
      <c r="D6" s="25">
        <v>1</v>
      </c>
      <c r="E6" s="25">
        <v>0</v>
      </c>
    </row>
    <row r="7" spans="1:5">
      <c r="A7" s="23" t="s">
        <v>41</v>
      </c>
      <c r="B7" s="25">
        <v>0</v>
      </c>
      <c r="C7" s="25">
        <v>0</v>
      </c>
      <c r="D7" s="25">
        <v>0</v>
      </c>
      <c r="E7" s="25">
        <v>1</v>
      </c>
    </row>
    <row r="8" spans="1:5">
      <c r="A8" s="23" t="s">
        <v>553</v>
      </c>
      <c r="B8" s="25">
        <v>1</v>
      </c>
      <c r="C8" s="25">
        <v>0</v>
      </c>
      <c r="D8" s="25">
        <v>0</v>
      </c>
      <c r="E8" s="25">
        <v>0</v>
      </c>
    </row>
    <row r="9" spans="1:5">
      <c r="A9" s="23" t="s">
        <v>42</v>
      </c>
      <c r="B9" s="25">
        <v>7</v>
      </c>
      <c r="C9" s="25">
        <v>0</v>
      </c>
      <c r="D9" s="25">
        <v>1</v>
      </c>
      <c r="E9" s="25">
        <v>1</v>
      </c>
    </row>
    <row r="10" spans="1:5">
      <c r="A10" s="23" t="s">
        <v>539</v>
      </c>
      <c r="B10" s="25">
        <v>15</v>
      </c>
      <c r="C10" s="25">
        <v>0</v>
      </c>
      <c r="D10" s="25">
        <v>5</v>
      </c>
      <c r="E10" s="25">
        <v>5</v>
      </c>
    </row>
    <row r="11" spans="1:5">
      <c r="A11" s="23" t="s">
        <v>212</v>
      </c>
      <c r="B11" s="25">
        <v>3</v>
      </c>
      <c r="C11" s="25">
        <v>3</v>
      </c>
      <c r="D11" s="25">
        <v>3</v>
      </c>
      <c r="E11" s="25">
        <v>2</v>
      </c>
    </row>
    <row r="12" spans="1:5">
      <c r="A12" s="23" t="s">
        <v>45</v>
      </c>
      <c r="B12" s="25">
        <v>15</v>
      </c>
      <c r="C12" s="25">
        <v>8</v>
      </c>
      <c r="D12" s="25">
        <v>9</v>
      </c>
      <c r="E12" s="25">
        <v>6</v>
      </c>
    </row>
    <row r="13" spans="1:5">
      <c r="A13" s="23" t="s">
        <v>550</v>
      </c>
      <c r="B13" s="25">
        <v>3</v>
      </c>
      <c r="C13" s="25">
        <v>4</v>
      </c>
      <c r="D13" s="25">
        <v>2</v>
      </c>
      <c r="E13" s="25">
        <v>0</v>
      </c>
    </row>
    <row r="14" spans="1:5">
      <c r="A14" s="23" t="s">
        <v>224</v>
      </c>
      <c r="B14" s="25">
        <v>10</v>
      </c>
      <c r="C14" s="25">
        <v>3</v>
      </c>
      <c r="D14" s="25">
        <v>0</v>
      </c>
      <c r="E14" s="25">
        <v>4</v>
      </c>
    </row>
    <row r="15" spans="1:5">
      <c r="A15" s="23" t="s">
        <v>933</v>
      </c>
      <c r="B15" s="25"/>
      <c r="C15" s="25"/>
      <c r="D15" s="25"/>
      <c r="E15" s="25"/>
    </row>
    <row r="16" spans="1:5">
      <c r="A16" s="23" t="s">
        <v>721</v>
      </c>
      <c r="B16" s="25">
        <v>62</v>
      </c>
      <c r="C16" s="25">
        <v>18</v>
      </c>
      <c r="D16" s="25">
        <v>22</v>
      </c>
      <c r="E16" s="25">
        <v>20</v>
      </c>
    </row>
    <row r="35" spans="1:5">
      <c r="A35" s="24" t="s">
        <v>720</v>
      </c>
      <c r="B35" s="24" t="s">
        <v>722</v>
      </c>
      <c r="C35" s="24" t="s">
        <v>723</v>
      </c>
      <c r="D35" s="24" t="s">
        <v>724</v>
      </c>
      <c r="E35" s="24" t="s">
        <v>725</v>
      </c>
    </row>
    <row r="36" spans="1:5">
      <c r="A36" s="23" t="s">
        <v>130</v>
      </c>
      <c r="B36" s="25">
        <v>2</v>
      </c>
      <c r="C36" s="25">
        <v>0</v>
      </c>
      <c r="D36" s="25">
        <v>0</v>
      </c>
      <c r="E36" s="25">
        <v>1</v>
      </c>
    </row>
    <row r="37" spans="1:5">
      <c r="A37" s="23" t="s">
        <v>87</v>
      </c>
      <c r="B37" s="25">
        <v>3</v>
      </c>
      <c r="C37" s="25">
        <v>0</v>
      </c>
      <c r="D37" s="25">
        <v>1</v>
      </c>
      <c r="E37" s="25">
        <v>0</v>
      </c>
    </row>
    <row r="38" spans="1:5">
      <c r="A38" s="23" t="s">
        <v>283</v>
      </c>
      <c r="B38" s="25">
        <v>3</v>
      </c>
      <c r="C38" s="25">
        <v>0</v>
      </c>
      <c r="D38" s="25">
        <v>0</v>
      </c>
      <c r="E38" s="25">
        <v>0</v>
      </c>
    </row>
    <row r="39" spans="1:5">
      <c r="A39" s="23" t="s">
        <v>555</v>
      </c>
      <c r="B39" s="25">
        <v>2</v>
      </c>
      <c r="C39" s="25">
        <v>0</v>
      </c>
      <c r="D39" s="25">
        <v>0</v>
      </c>
      <c r="E39" s="25">
        <v>0</v>
      </c>
    </row>
    <row r="40" spans="1:5">
      <c r="A40" s="23" t="s">
        <v>41</v>
      </c>
      <c r="B40" s="25">
        <v>0</v>
      </c>
      <c r="C40" s="25">
        <v>0</v>
      </c>
      <c r="D40" s="25">
        <v>0</v>
      </c>
      <c r="E40" s="25">
        <v>1</v>
      </c>
    </row>
    <row r="41" spans="1:5">
      <c r="A41" s="23" t="s">
        <v>553</v>
      </c>
      <c r="B41" s="25">
        <v>1</v>
      </c>
      <c r="C41" s="25">
        <v>0</v>
      </c>
      <c r="D41" s="25">
        <v>0</v>
      </c>
      <c r="E41" s="25">
        <v>0</v>
      </c>
    </row>
    <row r="42" spans="1:5">
      <c r="A42" s="23" t="s">
        <v>42</v>
      </c>
      <c r="B42" s="25">
        <v>7</v>
      </c>
      <c r="C42" s="25">
        <v>0</v>
      </c>
      <c r="D42" s="25">
        <v>1</v>
      </c>
      <c r="E42" s="25">
        <v>1</v>
      </c>
    </row>
    <row r="43" spans="1:5">
      <c r="A43" s="23" t="s">
        <v>539</v>
      </c>
      <c r="B43" s="25">
        <v>15</v>
      </c>
      <c r="C43" s="25">
        <v>0</v>
      </c>
      <c r="D43" s="25">
        <v>5</v>
      </c>
      <c r="E43" s="25">
        <v>5</v>
      </c>
    </row>
    <row r="44" spans="1:5">
      <c r="A44" s="23" t="s">
        <v>212</v>
      </c>
      <c r="B44" s="25">
        <v>3</v>
      </c>
      <c r="C44" s="25">
        <v>3</v>
      </c>
      <c r="D44" s="25">
        <v>3</v>
      </c>
      <c r="E44" s="25">
        <v>2</v>
      </c>
    </row>
    <row r="45" spans="1:5">
      <c r="A45" s="23" t="s">
        <v>45</v>
      </c>
      <c r="B45" s="25">
        <v>15</v>
      </c>
      <c r="C45" s="25">
        <v>8</v>
      </c>
      <c r="D45" s="25">
        <v>9</v>
      </c>
      <c r="E45" s="25">
        <v>6</v>
      </c>
    </row>
    <row r="46" spans="1:5">
      <c r="A46" s="23" t="s">
        <v>550</v>
      </c>
      <c r="B46" s="25">
        <v>3</v>
      </c>
      <c r="C46" s="25">
        <v>4</v>
      </c>
      <c r="D46" s="25">
        <v>2</v>
      </c>
      <c r="E46" s="25">
        <v>0</v>
      </c>
    </row>
    <row r="47" spans="1:5">
      <c r="A47" s="23" t="s">
        <v>224</v>
      </c>
      <c r="B47" s="25">
        <v>10</v>
      </c>
      <c r="C47" s="25">
        <v>3</v>
      </c>
      <c r="D47" s="25">
        <v>0</v>
      </c>
      <c r="E47" s="25">
        <v>4</v>
      </c>
    </row>
    <row r="48" spans="1:5">
      <c r="A48" s="23" t="s">
        <v>933</v>
      </c>
      <c r="B48" s="25"/>
      <c r="C48" s="25"/>
      <c r="D48" s="25"/>
      <c r="E48" s="25"/>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8049B-13D7-4B8C-B540-18E7D2126FF6}">
  <sheetPr codeName="Sheet13"/>
  <dimension ref="A3:E45"/>
  <sheetViews>
    <sheetView workbookViewId="0">
      <selection activeCell="A30" sqref="A30:E45"/>
    </sheetView>
  </sheetViews>
  <sheetFormatPr defaultRowHeight="14"/>
  <cols>
    <col min="1" max="1" width="54.5" bestFit="1" customWidth="1"/>
    <col min="2" max="2" width="26.58203125" bestFit="1" customWidth="1"/>
    <col min="3" max="3" width="21.25" bestFit="1" customWidth="1"/>
    <col min="4" max="4" width="21.5" bestFit="1" customWidth="1"/>
    <col min="5" max="5" width="26.58203125" bestFit="1" customWidth="1"/>
  </cols>
  <sheetData>
    <row r="3" spans="1:5">
      <c r="A3" s="22" t="s">
        <v>720</v>
      </c>
      <c r="B3" t="s">
        <v>722</v>
      </c>
      <c r="C3" t="s">
        <v>723</v>
      </c>
      <c r="D3" t="s">
        <v>724</v>
      </c>
      <c r="E3" t="s">
        <v>725</v>
      </c>
    </row>
    <row r="4" spans="1:5">
      <c r="A4" s="23" t="s">
        <v>605</v>
      </c>
      <c r="B4" s="25">
        <v>11</v>
      </c>
      <c r="C4" s="25">
        <v>1</v>
      </c>
      <c r="D4" s="25">
        <v>3</v>
      </c>
      <c r="E4" s="25">
        <v>0</v>
      </c>
    </row>
    <row r="5" spans="1:5">
      <c r="A5" s="23" t="s">
        <v>11</v>
      </c>
      <c r="B5" s="25">
        <v>12</v>
      </c>
      <c r="C5" s="25">
        <v>3</v>
      </c>
      <c r="D5" s="25">
        <v>2</v>
      </c>
      <c r="E5" s="25">
        <v>0</v>
      </c>
    </row>
    <row r="6" spans="1:5">
      <c r="A6" s="23" t="s">
        <v>264</v>
      </c>
      <c r="B6" s="25">
        <v>2</v>
      </c>
      <c r="C6" s="25">
        <v>0</v>
      </c>
      <c r="D6" s="25">
        <v>0</v>
      </c>
      <c r="E6" s="25">
        <v>1</v>
      </c>
    </row>
    <row r="7" spans="1:5">
      <c r="A7" s="23" t="s">
        <v>18</v>
      </c>
      <c r="B7" s="25">
        <v>1</v>
      </c>
      <c r="C7" s="25">
        <v>0</v>
      </c>
      <c r="D7" s="25">
        <v>1</v>
      </c>
      <c r="E7" s="25">
        <v>0</v>
      </c>
    </row>
    <row r="8" spans="1:5">
      <c r="A8" s="23" t="s">
        <v>260</v>
      </c>
      <c r="B8" s="25">
        <v>2</v>
      </c>
      <c r="C8" s="25">
        <v>1</v>
      </c>
      <c r="D8" s="25">
        <v>0</v>
      </c>
      <c r="E8" s="25">
        <v>1</v>
      </c>
    </row>
    <row r="9" spans="1:5">
      <c r="A9" s="23" t="s">
        <v>289</v>
      </c>
      <c r="B9" s="25">
        <v>3</v>
      </c>
      <c r="C9" s="25">
        <v>3</v>
      </c>
      <c r="D9" s="25">
        <v>3</v>
      </c>
      <c r="E9" s="25">
        <v>3</v>
      </c>
    </row>
    <row r="10" spans="1:5">
      <c r="A10" s="23" t="s">
        <v>149</v>
      </c>
      <c r="B10" s="25">
        <v>7</v>
      </c>
      <c r="C10" s="25">
        <v>1</v>
      </c>
      <c r="D10" s="25">
        <v>0</v>
      </c>
      <c r="E10" s="25">
        <v>2</v>
      </c>
    </row>
    <row r="11" spans="1:5">
      <c r="A11" s="23" t="s">
        <v>395</v>
      </c>
      <c r="B11" s="25">
        <v>1</v>
      </c>
      <c r="C11" s="25">
        <v>1</v>
      </c>
      <c r="D11" s="25">
        <v>0</v>
      </c>
      <c r="E11" s="25">
        <v>0</v>
      </c>
    </row>
    <row r="12" spans="1:5">
      <c r="A12" s="23" t="s">
        <v>67</v>
      </c>
      <c r="B12" s="25">
        <v>14</v>
      </c>
      <c r="C12" s="25">
        <v>7</v>
      </c>
      <c r="D12" s="25">
        <v>0</v>
      </c>
      <c r="E12" s="25">
        <v>2</v>
      </c>
    </row>
    <row r="13" spans="1:5">
      <c r="A13" s="23" t="s">
        <v>271</v>
      </c>
      <c r="B13" s="25">
        <v>1</v>
      </c>
      <c r="C13" s="25">
        <v>0</v>
      </c>
      <c r="D13" s="25">
        <v>0</v>
      </c>
      <c r="E13" s="25">
        <v>1</v>
      </c>
    </row>
    <row r="14" spans="1:5">
      <c r="A14" s="23" t="s">
        <v>279</v>
      </c>
      <c r="B14" s="25">
        <v>1</v>
      </c>
      <c r="C14" s="25">
        <v>0</v>
      </c>
      <c r="D14" s="25">
        <v>0</v>
      </c>
      <c r="E14" s="25">
        <v>1</v>
      </c>
    </row>
    <row r="15" spans="1:5">
      <c r="A15" s="23" t="s">
        <v>575</v>
      </c>
      <c r="B15" s="25">
        <v>15</v>
      </c>
      <c r="C15" s="25">
        <v>2</v>
      </c>
      <c r="D15" s="25">
        <v>1</v>
      </c>
      <c r="E15" s="25">
        <v>0</v>
      </c>
    </row>
    <row r="16" spans="1:5">
      <c r="A16" s="23" t="s">
        <v>180</v>
      </c>
      <c r="B16" s="25">
        <v>1</v>
      </c>
      <c r="C16" s="25">
        <v>1</v>
      </c>
      <c r="D16" s="25">
        <v>0</v>
      </c>
      <c r="E16" s="25">
        <v>0</v>
      </c>
    </row>
    <row r="17" spans="1:5">
      <c r="A17" s="23" t="s">
        <v>21</v>
      </c>
      <c r="B17" s="25">
        <v>4</v>
      </c>
      <c r="C17" s="25">
        <v>0</v>
      </c>
      <c r="D17" s="25">
        <v>0</v>
      </c>
      <c r="E17" s="25">
        <v>2</v>
      </c>
    </row>
    <row r="18" spans="1:5">
      <c r="A18" s="23" t="s">
        <v>258</v>
      </c>
      <c r="B18" s="25">
        <v>2</v>
      </c>
      <c r="C18" s="25">
        <v>0</v>
      </c>
      <c r="D18" s="25">
        <v>1</v>
      </c>
      <c r="E18" s="25">
        <v>0</v>
      </c>
    </row>
    <row r="19" spans="1:5">
      <c r="A19" s="23" t="s">
        <v>721</v>
      </c>
      <c r="B19" s="25">
        <v>77</v>
      </c>
      <c r="C19" s="25">
        <v>20</v>
      </c>
      <c r="D19" s="25">
        <v>11</v>
      </c>
      <c r="E19" s="25">
        <v>13</v>
      </c>
    </row>
    <row r="30" spans="1:5">
      <c r="A30" s="24" t="s">
        <v>720</v>
      </c>
      <c r="B30" s="24" t="s">
        <v>722</v>
      </c>
      <c r="C30" s="24" t="s">
        <v>723</v>
      </c>
      <c r="D30" s="24" t="s">
        <v>724</v>
      </c>
      <c r="E30" s="24" t="s">
        <v>725</v>
      </c>
    </row>
    <row r="31" spans="1:5">
      <c r="A31" s="23" t="s">
        <v>605</v>
      </c>
      <c r="B31" s="25">
        <v>11</v>
      </c>
      <c r="C31" s="25">
        <v>1</v>
      </c>
      <c r="D31" s="25">
        <v>3</v>
      </c>
      <c r="E31" s="25">
        <v>0</v>
      </c>
    </row>
    <row r="32" spans="1:5">
      <c r="A32" s="23" t="s">
        <v>11</v>
      </c>
      <c r="B32" s="25">
        <v>12</v>
      </c>
      <c r="C32" s="25">
        <v>3</v>
      </c>
      <c r="D32" s="25">
        <v>2</v>
      </c>
      <c r="E32" s="25">
        <v>0</v>
      </c>
    </row>
    <row r="33" spans="1:5">
      <c r="A33" s="23" t="s">
        <v>264</v>
      </c>
      <c r="B33" s="25">
        <v>2</v>
      </c>
      <c r="C33" s="25">
        <v>0</v>
      </c>
      <c r="D33" s="25">
        <v>0</v>
      </c>
      <c r="E33" s="25">
        <v>1</v>
      </c>
    </row>
    <row r="34" spans="1:5">
      <c r="A34" s="23" t="s">
        <v>18</v>
      </c>
      <c r="B34" s="25">
        <v>1</v>
      </c>
      <c r="C34" s="25">
        <v>0</v>
      </c>
      <c r="D34" s="25">
        <v>1</v>
      </c>
      <c r="E34" s="25">
        <v>0</v>
      </c>
    </row>
    <row r="35" spans="1:5">
      <c r="A35" s="23" t="s">
        <v>260</v>
      </c>
      <c r="B35" s="25">
        <v>2</v>
      </c>
      <c r="C35" s="25">
        <v>1</v>
      </c>
      <c r="D35" s="25">
        <v>0</v>
      </c>
      <c r="E35" s="25">
        <v>1</v>
      </c>
    </row>
    <row r="36" spans="1:5">
      <c r="A36" s="23" t="s">
        <v>289</v>
      </c>
      <c r="B36" s="25">
        <v>3</v>
      </c>
      <c r="C36" s="25">
        <v>3</v>
      </c>
      <c r="D36" s="25">
        <v>3</v>
      </c>
      <c r="E36" s="25">
        <v>3</v>
      </c>
    </row>
    <row r="37" spans="1:5">
      <c r="A37" s="23" t="s">
        <v>149</v>
      </c>
      <c r="B37" s="25">
        <v>7</v>
      </c>
      <c r="C37" s="25">
        <v>1</v>
      </c>
      <c r="D37" s="25">
        <v>0</v>
      </c>
      <c r="E37" s="25">
        <v>1</v>
      </c>
    </row>
    <row r="38" spans="1:5">
      <c r="A38" s="23" t="s">
        <v>395</v>
      </c>
      <c r="B38" s="25">
        <v>1</v>
      </c>
      <c r="C38" s="25">
        <v>1</v>
      </c>
      <c r="D38" s="25">
        <v>0</v>
      </c>
      <c r="E38" s="25">
        <v>0</v>
      </c>
    </row>
    <row r="39" spans="1:5">
      <c r="A39" s="23" t="s">
        <v>67</v>
      </c>
      <c r="B39" s="25">
        <v>14</v>
      </c>
      <c r="C39" s="25">
        <v>7</v>
      </c>
      <c r="D39" s="25">
        <v>0</v>
      </c>
      <c r="E39" s="25">
        <v>2</v>
      </c>
    </row>
    <row r="40" spans="1:5">
      <c r="A40" s="23" t="s">
        <v>271</v>
      </c>
      <c r="B40" s="25">
        <v>1</v>
      </c>
      <c r="C40" s="25">
        <v>0</v>
      </c>
      <c r="D40" s="25">
        <v>0</v>
      </c>
      <c r="E40" s="25">
        <v>1</v>
      </c>
    </row>
    <row r="41" spans="1:5">
      <c r="A41" s="23" t="s">
        <v>279</v>
      </c>
      <c r="B41" s="25">
        <v>1</v>
      </c>
      <c r="C41" s="25">
        <v>0</v>
      </c>
      <c r="D41" s="25">
        <v>0</v>
      </c>
      <c r="E41" s="25">
        <v>1</v>
      </c>
    </row>
    <row r="42" spans="1:5">
      <c r="A42" s="23" t="s">
        <v>575</v>
      </c>
      <c r="B42" s="25">
        <v>15</v>
      </c>
      <c r="C42" s="25">
        <v>2</v>
      </c>
      <c r="D42" s="25">
        <v>1</v>
      </c>
      <c r="E42" s="25">
        <v>0</v>
      </c>
    </row>
    <row r="43" spans="1:5">
      <c r="A43" s="23" t="s">
        <v>180</v>
      </c>
      <c r="B43" s="25">
        <v>1</v>
      </c>
      <c r="C43" s="25">
        <v>1</v>
      </c>
      <c r="D43" s="25">
        <v>0</v>
      </c>
      <c r="E43" s="25">
        <v>0</v>
      </c>
    </row>
    <row r="44" spans="1:5">
      <c r="A44" s="23" t="s">
        <v>21</v>
      </c>
      <c r="B44" s="25">
        <v>4</v>
      </c>
      <c r="C44" s="25">
        <v>0</v>
      </c>
      <c r="D44" s="25">
        <v>0</v>
      </c>
      <c r="E44" s="25">
        <v>2</v>
      </c>
    </row>
    <row r="45" spans="1:5">
      <c r="A45" s="23" t="s">
        <v>258</v>
      </c>
      <c r="B45" s="25">
        <v>2</v>
      </c>
      <c r="C45" s="25">
        <v>0</v>
      </c>
      <c r="D45" s="25">
        <v>1</v>
      </c>
      <c r="E45" s="25">
        <v>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DDE83-EE79-4CA9-B055-A5D1D1EFF407}">
  <sheetPr codeName="Sheet14"/>
  <dimension ref="A3:E46"/>
  <sheetViews>
    <sheetView workbookViewId="0">
      <selection activeCell="A34" sqref="A34:E46"/>
    </sheetView>
  </sheetViews>
  <sheetFormatPr defaultRowHeight="14"/>
  <cols>
    <col min="1" max="1" width="21.83203125" bestFit="1" customWidth="1"/>
    <col min="2" max="2" width="28" bestFit="1" customWidth="1"/>
    <col min="3" max="3" width="22.75" bestFit="1" customWidth="1"/>
    <col min="4" max="4" width="22.83203125" bestFit="1" customWidth="1"/>
    <col min="5" max="5" width="26.58203125" bestFit="1" customWidth="1"/>
  </cols>
  <sheetData>
    <row r="3" spans="1:5">
      <c r="A3" s="22" t="s">
        <v>720</v>
      </c>
      <c r="B3" t="s">
        <v>936</v>
      </c>
      <c r="C3" t="s">
        <v>937</v>
      </c>
      <c r="D3" t="s">
        <v>938</v>
      </c>
      <c r="E3" t="s">
        <v>725</v>
      </c>
    </row>
    <row r="4" spans="1:5">
      <c r="A4" s="23" t="s">
        <v>144</v>
      </c>
      <c r="B4" s="25">
        <v>9</v>
      </c>
      <c r="C4" s="25">
        <v>10</v>
      </c>
      <c r="D4" s="25">
        <v>10</v>
      </c>
      <c r="E4" s="25">
        <v>8</v>
      </c>
    </row>
    <row r="5" spans="1:5">
      <c r="A5" s="23" t="s">
        <v>130</v>
      </c>
      <c r="B5" s="25">
        <v>5</v>
      </c>
      <c r="C5" s="25">
        <v>5</v>
      </c>
      <c r="D5" s="25">
        <v>5</v>
      </c>
      <c r="E5" s="25">
        <v>1</v>
      </c>
    </row>
    <row r="6" spans="1:5">
      <c r="A6" s="23" t="s">
        <v>27</v>
      </c>
      <c r="B6" s="25">
        <v>12</v>
      </c>
      <c r="C6" s="25">
        <v>12</v>
      </c>
      <c r="D6" s="25">
        <v>12</v>
      </c>
      <c r="E6" s="25">
        <v>5</v>
      </c>
    </row>
    <row r="7" spans="1:5">
      <c r="A7" s="23" t="s">
        <v>18</v>
      </c>
      <c r="B7" s="25">
        <v>1</v>
      </c>
      <c r="C7" s="25">
        <v>1</v>
      </c>
      <c r="D7" s="25">
        <v>1</v>
      </c>
      <c r="E7" s="25">
        <v>1</v>
      </c>
    </row>
    <row r="8" spans="1:5">
      <c r="A8" s="23" t="s">
        <v>289</v>
      </c>
      <c r="B8" s="25">
        <v>6</v>
      </c>
      <c r="C8" s="25">
        <v>6</v>
      </c>
      <c r="D8" s="25">
        <v>6</v>
      </c>
      <c r="E8" s="25">
        <v>3</v>
      </c>
    </row>
    <row r="9" spans="1:5">
      <c r="A9" s="23" t="s">
        <v>330</v>
      </c>
      <c r="B9" s="25">
        <v>2</v>
      </c>
      <c r="C9" s="25">
        <v>2</v>
      </c>
      <c r="D9" s="25">
        <v>2</v>
      </c>
      <c r="E9" s="25">
        <v>0</v>
      </c>
    </row>
    <row r="10" spans="1:5">
      <c r="A10" s="23" t="s">
        <v>567</v>
      </c>
      <c r="B10" s="25">
        <v>4</v>
      </c>
      <c r="C10" s="25">
        <v>4</v>
      </c>
      <c r="D10" s="25">
        <v>4</v>
      </c>
      <c r="E10" s="25">
        <v>1</v>
      </c>
    </row>
    <row r="11" spans="1:5">
      <c r="A11" s="23" t="s">
        <v>212</v>
      </c>
      <c r="B11" s="25">
        <v>5</v>
      </c>
      <c r="C11" s="25">
        <v>5</v>
      </c>
      <c r="D11" s="25">
        <v>5</v>
      </c>
      <c r="E11" s="25">
        <v>2</v>
      </c>
    </row>
    <row r="12" spans="1:5">
      <c r="A12" s="23" t="s">
        <v>271</v>
      </c>
      <c r="B12" s="25">
        <v>1</v>
      </c>
      <c r="C12" s="25">
        <v>1</v>
      </c>
      <c r="D12" s="25">
        <v>1</v>
      </c>
      <c r="E12" s="25">
        <v>0</v>
      </c>
    </row>
    <row r="13" spans="1:5">
      <c r="A13" s="23" t="s">
        <v>234</v>
      </c>
      <c r="B13" s="25">
        <v>2</v>
      </c>
      <c r="C13" s="25">
        <v>2</v>
      </c>
      <c r="D13" s="25">
        <v>2</v>
      </c>
      <c r="E13" s="25">
        <v>1</v>
      </c>
    </row>
    <row r="14" spans="1:5">
      <c r="A14" s="23" t="s">
        <v>572</v>
      </c>
      <c r="B14" s="25">
        <v>8</v>
      </c>
      <c r="C14" s="25">
        <v>8</v>
      </c>
      <c r="D14" s="25">
        <v>8</v>
      </c>
      <c r="E14" s="25">
        <v>4</v>
      </c>
    </row>
    <row r="15" spans="1:5">
      <c r="A15" s="23" t="s">
        <v>258</v>
      </c>
      <c r="B15" s="25">
        <v>3</v>
      </c>
      <c r="C15" s="25">
        <v>3</v>
      </c>
      <c r="D15" s="25">
        <v>3</v>
      </c>
      <c r="E15" s="25">
        <v>2</v>
      </c>
    </row>
    <row r="16" spans="1:5">
      <c r="A16" s="23" t="s">
        <v>933</v>
      </c>
      <c r="B16" s="25"/>
      <c r="C16" s="25"/>
      <c r="D16" s="25"/>
      <c r="E16" s="25"/>
    </row>
    <row r="17" spans="1:5">
      <c r="A17" s="23" t="s">
        <v>721</v>
      </c>
      <c r="B17" s="25">
        <v>58</v>
      </c>
      <c r="C17" s="25">
        <v>59</v>
      </c>
      <c r="D17" s="25">
        <v>59</v>
      </c>
      <c r="E17" s="25">
        <v>28</v>
      </c>
    </row>
    <row r="34" spans="1:5">
      <c r="A34" s="24" t="s">
        <v>720</v>
      </c>
      <c r="B34" s="24" t="s">
        <v>936</v>
      </c>
      <c r="C34" s="24" t="s">
        <v>937</v>
      </c>
      <c r="D34" s="24" t="s">
        <v>938</v>
      </c>
      <c r="E34" s="24" t="s">
        <v>725</v>
      </c>
    </row>
    <row r="35" spans="1:5">
      <c r="A35" s="23" t="s">
        <v>144</v>
      </c>
      <c r="B35" s="25">
        <v>9</v>
      </c>
      <c r="C35" s="25">
        <v>9</v>
      </c>
      <c r="D35" s="25">
        <v>9</v>
      </c>
      <c r="E35" s="25">
        <v>6</v>
      </c>
    </row>
    <row r="36" spans="1:5">
      <c r="A36" s="23" t="s">
        <v>130</v>
      </c>
      <c r="B36" s="25">
        <v>5</v>
      </c>
      <c r="C36" s="25">
        <v>5</v>
      </c>
      <c r="D36" s="25">
        <v>5</v>
      </c>
      <c r="E36" s="25">
        <v>1</v>
      </c>
    </row>
    <row r="37" spans="1:5">
      <c r="A37" s="23" t="s">
        <v>27</v>
      </c>
      <c r="B37" s="25">
        <v>12</v>
      </c>
      <c r="C37" s="25">
        <v>12</v>
      </c>
      <c r="D37" s="25">
        <v>7</v>
      </c>
      <c r="E37" s="25">
        <v>2</v>
      </c>
    </row>
    <row r="38" spans="1:5">
      <c r="A38" s="23" t="s">
        <v>18</v>
      </c>
      <c r="B38" s="25">
        <v>1</v>
      </c>
      <c r="C38" s="25">
        <v>1</v>
      </c>
      <c r="D38" s="25">
        <v>1</v>
      </c>
      <c r="E38" s="25">
        <v>1</v>
      </c>
    </row>
    <row r="39" spans="1:5">
      <c r="A39" s="23" t="s">
        <v>289</v>
      </c>
      <c r="B39" s="25">
        <v>6</v>
      </c>
      <c r="C39" s="25">
        <v>6</v>
      </c>
      <c r="D39" s="25">
        <v>6</v>
      </c>
      <c r="E39" s="25">
        <v>3</v>
      </c>
    </row>
    <row r="40" spans="1:5">
      <c r="A40" s="23" t="s">
        <v>330</v>
      </c>
      <c r="B40" s="25">
        <v>2</v>
      </c>
      <c r="C40" s="25">
        <v>2</v>
      </c>
      <c r="D40" s="25"/>
      <c r="E40" s="25"/>
    </row>
    <row r="41" spans="1:5">
      <c r="A41" s="23" t="s">
        <v>567</v>
      </c>
      <c r="B41" s="25">
        <v>4</v>
      </c>
      <c r="C41" s="25">
        <v>4</v>
      </c>
      <c r="D41" s="25">
        <v>4</v>
      </c>
      <c r="E41" s="25">
        <v>1</v>
      </c>
    </row>
    <row r="42" spans="1:5">
      <c r="A42" s="23" t="s">
        <v>212</v>
      </c>
      <c r="B42" s="25">
        <v>5</v>
      </c>
      <c r="C42" s="25">
        <v>5</v>
      </c>
      <c r="D42" s="25">
        <v>5</v>
      </c>
      <c r="E42" s="25">
        <v>2</v>
      </c>
    </row>
    <row r="43" spans="1:5">
      <c r="A43" s="23" t="s">
        <v>271</v>
      </c>
      <c r="B43" s="25">
        <v>1</v>
      </c>
      <c r="C43" s="25">
        <v>1</v>
      </c>
      <c r="D43" s="25"/>
      <c r="E43" s="25"/>
    </row>
    <row r="44" spans="1:5">
      <c r="A44" s="23" t="s">
        <v>234</v>
      </c>
      <c r="B44" s="25">
        <v>2</v>
      </c>
      <c r="C44" s="25">
        <v>2</v>
      </c>
      <c r="D44" s="25">
        <v>2</v>
      </c>
      <c r="E44" s="25">
        <v>1</v>
      </c>
    </row>
    <row r="45" spans="1:5">
      <c r="A45" s="23" t="s">
        <v>572</v>
      </c>
      <c r="B45" s="25">
        <v>8</v>
      </c>
      <c r="C45" s="25">
        <v>8</v>
      </c>
      <c r="D45" s="25">
        <v>8</v>
      </c>
      <c r="E45" s="25">
        <v>3</v>
      </c>
    </row>
    <row r="46" spans="1:5">
      <c r="A46" s="23" t="s">
        <v>258</v>
      </c>
      <c r="B46" s="25">
        <v>3</v>
      </c>
      <c r="C46" s="25">
        <v>3</v>
      </c>
      <c r="D46" s="25">
        <v>3</v>
      </c>
      <c r="E46" s="25">
        <v>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9E347-EADA-433C-8EBA-44912A05A24A}">
  <sheetPr codeName="Sheet15"/>
  <dimension ref="A3:E40"/>
  <sheetViews>
    <sheetView workbookViewId="0">
      <selection activeCell="S25" sqref="S25"/>
    </sheetView>
  </sheetViews>
  <sheetFormatPr defaultRowHeight="14"/>
  <cols>
    <col min="1" max="1" width="54.5" bestFit="1" customWidth="1"/>
    <col min="2" max="2" width="26.58203125" bestFit="1" customWidth="1"/>
    <col min="3" max="3" width="21.25" bestFit="1" customWidth="1"/>
    <col min="4" max="4" width="21.5" bestFit="1" customWidth="1"/>
    <col min="5" max="5" width="26.58203125" bestFit="1" customWidth="1"/>
  </cols>
  <sheetData>
    <row r="3" spans="1:5">
      <c r="A3" s="22" t="s">
        <v>720</v>
      </c>
      <c r="B3" t="s">
        <v>722</v>
      </c>
      <c r="C3" t="s">
        <v>723</v>
      </c>
      <c r="D3" t="s">
        <v>724</v>
      </c>
      <c r="E3" t="s">
        <v>725</v>
      </c>
    </row>
    <row r="4" spans="1:5">
      <c r="A4" s="23" t="s">
        <v>605</v>
      </c>
      <c r="B4" s="25">
        <v>11</v>
      </c>
      <c r="C4" s="25">
        <v>1</v>
      </c>
      <c r="D4" s="25">
        <v>3</v>
      </c>
      <c r="E4" s="25">
        <v>0</v>
      </c>
    </row>
    <row r="5" spans="1:5">
      <c r="A5" s="23" t="s">
        <v>11</v>
      </c>
      <c r="B5" s="25">
        <v>12</v>
      </c>
      <c r="C5" s="25">
        <v>3</v>
      </c>
      <c r="D5" s="25">
        <v>2</v>
      </c>
      <c r="E5" s="25">
        <v>0</v>
      </c>
    </row>
    <row r="6" spans="1:5">
      <c r="A6" s="23" t="s">
        <v>264</v>
      </c>
      <c r="B6" s="25">
        <v>2</v>
      </c>
      <c r="C6" s="25">
        <v>0</v>
      </c>
      <c r="D6" s="25">
        <v>0</v>
      </c>
      <c r="E6" s="25">
        <v>1</v>
      </c>
    </row>
    <row r="7" spans="1:5">
      <c r="A7" s="23" t="s">
        <v>18</v>
      </c>
      <c r="B7" s="25">
        <v>1</v>
      </c>
      <c r="C7" s="25">
        <v>0</v>
      </c>
      <c r="D7" s="25">
        <v>1</v>
      </c>
      <c r="E7" s="25">
        <v>0</v>
      </c>
    </row>
    <row r="8" spans="1:5">
      <c r="A8" s="23" t="s">
        <v>260</v>
      </c>
      <c r="B8" s="25">
        <v>2</v>
      </c>
      <c r="C8" s="25">
        <v>1</v>
      </c>
      <c r="D8" s="25">
        <v>0</v>
      </c>
      <c r="E8" s="25">
        <v>1</v>
      </c>
    </row>
    <row r="9" spans="1:5">
      <c r="A9" s="23" t="s">
        <v>289</v>
      </c>
      <c r="B9" s="25">
        <v>3</v>
      </c>
      <c r="C9" s="25">
        <v>3</v>
      </c>
      <c r="D9" s="25">
        <v>3</v>
      </c>
      <c r="E9" s="25">
        <v>3</v>
      </c>
    </row>
    <row r="10" spans="1:5">
      <c r="A10" s="23" t="s">
        <v>149</v>
      </c>
      <c r="B10" s="25">
        <v>7</v>
      </c>
      <c r="C10" s="25">
        <v>1</v>
      </c>
      <c r="D10" s="25">
        <v>0</v>
      </c>
      <c r="E10" s="25">
        <v>2</v>
      </c>
    </row>
    <row r="11" spans="1:5">
      <c r="A11" s="23" t="s">
        <v>395</v>
      </c>
      <c r="B11" s="25">
        <v>1</v>
      </c>
      <c r="C11" s="25">
        <v>1</v>
      </c>
      <c r="D11" s="25">
        <v>0</v>
      </c>
      <c r="E11" s="25">
        <v>0</v>
      </c>
    </row>
    <row r="12" spans="1:5">
      <c r="A12" s="23" t="s">
        <v>67</v>
      </c>
      <c r="B12" s="25">
        <v>14</v>
      </c>
      <c r="C12" s="25">
        <v>7</v>
      </c>
      <c r="D12" s="25">
        <v>0</v>
      </c>
      <c r="E12" s="25">
        <v>2</v>
      </c>
    </row>
    <row r="13" spans="1:5">
      <c r="A13" s="23" t="s">
        <v>271</v>
      </c>
      <c r="B13" s="25">
        <v>1</v>
      </c>
      <c r="C13" s="25">
        <v>0</v>
      </c>
      <c r="D13" s="25">
        <v>0</v>
      </c>
      <c r="E13" s="25">
        <v>1</v>
      </c>
    </row>
    <row r="14" spans="1:5">
      <c r="A14" s="23" t="s">
        <v>279</v>
      </c>
      <c r="B14" s="25">
        <v>1</v>
      </c>
      <c r="C14" s="25">
        <v>0</v>
      </c>
      <c r="D14" s="25">
        <v>0</v>
      </c>
      <c r="E14" s="25">
        <v>1</v>
      </c>
    </row>
    <row r="15" spans="1:5">
      <c r="A15" s="23" t="s">
        <v>575</v>
      </c>
      <c r="B15" s="25">
        <v>15</v>
      </c>
      <c r="C15" s="25">
        <v>2</v>
      </c>
      <c r="D15" s="25">
        <v>1</v>
      </c>
      <c r="E15" s="25">
        <v>0</v>
      </c>
    </row>
    <row r="16" spans="1:5">
      <c r="A16" s="23" t="s">
        <v>180</v>
      </c>
      <c r="B16" s="25">
        <v>1</v>
      </c>
      <c r="C16" s="25">
        <v>1</v>
      </c>
      <c r="D16" s="25">
        <v>0</v>
      </c>
      <c r="E16" s="25">
        <v>0</v>
      </c>
    </row>
    <row r="17" spans="1:5">
      <c r="A17" s="23" t="s">
        <v>21</v>
      </c>
      <c r="B17" s="25">
        <v>4</v>
      </c>
      <c r="C17" s="25">
        <v>0</v>
      </c>
      <c r="D17" s="25">
        <v>0</v>
      </c>
      <c r="E17" s="25">
        <v>2</v>
      </c>
    </row>
    <row r="18" spans="1:5">
      <c r="A18" s="23" t="s">
        <v>258</v>
      </c>
      <c r="B18" s="25">
        <v>2</v>
      </c>
      <c r="C18" s="25">
        <v>0</v>
      </c>
      <c r="D18" s="25">
        <v>1</v>
      </c>
      <c r="E18" s="25">
        <v>0</v>
      </c>
    </row>
    <row r="19" spans="1:5">
      <c r="A19" s="23" t="s">
        <v>721</v>
      </c>
      <c r="B19" s="25">
        <v>77</v>
      </c>
      <c r="C19" s="25">
        <v>20</v>
      </c>
      <c r="D19" s="25">
        <v>11</v>
      </c>
      <c r="E19" s="25">
        <v>13</v>
      </c>
    </row>
    <row r="25" spans="1:5">
      <c r="A25" s="24" t="s">
        <v>720</v>
      </c>
      <c r="B25" s="24" t="s">
        <v>722</v>
      </c>
      <c r="C25" s="24" t="s">
        <v>723</v>
      </c>
      <c r="D25" s="24" t="s">
        <v>724</v>
      </c>
      <c r="E25" s="24" t="s">
        <v>725</v>
      </c>
    </row>
    <row r="26" spans="1:5">
      <c r="A26" s="23" t="s">
        <v>605</v>
      </c>
      <c r="B26" s="25">
        <v>11</v>
      </c>
      <c r="C26" s="25">
        <v>1</v>
      </c>
      <c r="D26" s="25">
        <v>3</v>
      </c>
      <c r="E26" s="25">
        <v>0</v>
      </c>
    </row>
    <row r="27" spans="1:5">
      <c r="A27" s="23" t="s">
        <v>11</v>
      </c>
      <c r="B27" s="25">
        <v>12</v>
      </c>
      <c r="C27" s="25">
        <v>3</v>
      </c>
      <c r="D27" s="25">
        <v>2</v>
      </c>
      <c r="E27" s="25">
        <v>0</v>
      </c>
    </row>
    <row r="28" spans="1:5">
      <c r="A28" s="23" t="s">
        <v>264</v>
      </c>
      <c r="B28" s="25">
        <v>2</v>
      </c>
      <c r="C28" s="25">
        <v>0</v>
      </c>
      <c r="D28" s="25">
        <v>0</v>
      </c>
      <c r="E28" s="25">
        <v>1</v>
      </c>
    </row>
    <row r="29" spans="1:5">
      <c r="A29" s="23" t="s">
        <v>18</v>
      </c>
      <c r="B29" s="25">
        <v>1</v>
      </c>
      <c r="C29" s="25">
        <v>0</v>
      </c>
      <c r="D29" s="25">
        <v>1</v>
      </c>
      <c r="E29" s="25">
        <v>0</v>
      </c>
    </row>
    <row r="30" spans="1:5">
      <c r="A30" s="23" t="s">
        <v>260</v>
      </c>
      <c r="B30" s="25">
        <v>2</v>
      </c>
      <c r="C30" s="25">
        <v>1</v>
      </c>
      <c r="D30" s="25">
        <v>0</v>
      </c>
      <c r="E30" s="25">
        <v>1</v>
      </c>
    </row>
    <row r="31" spans="1:5">
      <c r="A31" s="23" t="s">
        <v>289</v>
      </c>
      <c r="B31" s="25">
        <v>6</v>
      </c>
      <c r="C31" s="25">
        <v>4</v>
      </c>
      <c r="D31" s="25">
        <v>6</v>
      </c>
      <c r="E31" s="25">
        <v>3</v>
      </c>
    </row>
    <row r="32" spans="1:5">
      <c r="A32" s="23" t="s">
        <v>149</v>
      </c>
      <c r="B32" s="25">
        <v>7</v>
      </c>
      <c r="C32" s="25">
        <v>1</v>
      </c>
      <c r="D32" s="25">
        <v>0</v>
      </c>
      <c r="E32" s="25">
        <v>1</v>
      </c>
    </row>
    <row r="33" spans="1:5">
      <c r="A33" s="23" t="s">
        <v>395</v>
      </c>
      <c r="B33" s="25">
        <v>1</v>
      </c>
      <c r="C33" s="25">
        <v>1</v>
      </c>
      <c r="D33" s="25">
        <v>0</v>
      </c>
      <c r="E33" s="25">
        <v>0</v>
      </c>
    </row>
    <row r="34" spans="1:5">
      <c r="A34" s="23" t="s">
        <v>67</v>
      </c>
      <c r="B34" s="25">
        <v>14</v>
      </c>
      <c r="C34" s="25">
        <v>7</v>
      </c>
      <c r="D34" s="25">
        <v>0</v>
      </c>
      <c r="E34" s="25">
        <v>2</v>
      </c>
    </row>
    <row r="35" spans="1:5">
      <c r="A35" s="23" t="s">
        <v>271</v>
      </c>
      <c r="B35" s="25">
        <v>1</v>
      </c>
      <c r="C35" s="25">
        <v>0</v>
      </c>
      <c r="D35" s="25">
        <v>0</v>
      </c>
      <c r="E35" s="25">
        <v>1</v>
      </c>
    </row>
    <row r="36" spans="1:5">
      <c r="A36" s="23" t="s">
        <v>279</v>
      </c>
      <c r="B36" s="25">
        <v>1</v>
      </c>
      <c r="C36" s="25">
        <v>0</v>
      </c>
      <c r="D36" s="25">
        <v>0</v>
      </c>
      <c r="E36" s="25">
        <v>1</v>
      </c>
    </row>
    <row r="37" spans="1:5">
      <c r="A37" s="23" t="s">
        <v>575</v>
      </c>
      <c r="B37" s="25">
        <v>15</v>
      </c>
      <c r="C37" s="25">
        <v>2</v>
      </c>
      <c r="D37" s="25">
        <v>1</v>
      </c>
      <c r="E37" s="25">
        <v>0</v>
      </c>
    </row>
    <row r="38" spans="1:5">
      <c r="A38" s="23" t="s">
        <v>180</v>
      </c>
      <c r="B38" s="25">
        <v>1</v>
      </c>
      <c r="C38" s="25">
        <v>1</v>
      </c>
      <c r="D38" s="25">
        <v>0</v>
      </c>
      <c r="E38" s="25">
        <v>0</v>
      </c>
    </row>
    <row r="39" spans="1:5">
      <c r="A39" s="23" t="s">
        <v>21</v>
      </c>
      <c r="B39" s="25">
        <v>4</v>
      </c>
      <c r="C39" s="25">
        <v>1</v>
      </c>
      <c r="D39" s="25">
        <v>1</v>
      </c>
      <c r="E39" s="25">
        <v>2</v>
      </c>
    </row>
    <row r="40" spans="1:5">
      <c r="A40" s="23" t="s">
        <v>258</v>
      </c>
      <c r="B40" s="25">
        <v>1</v>
      </c>
      <c r="C40" s="25">
        <v>1</v>
      </c>
      <c r="D40" s="25">
        <v>1</v>
      </c>
      <c r="E40" s="25">
        <v>0</v>
      </c>
    </row>
  </sheetData>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E61EB-465A-4F3A-808E-0C1FD19B9BB8}">
  <sheetPr>
    <tabColor rgb="FF0099CC"/>
  </sheetPr>
  <dimension ref="A1:BI67"/>
  <sheetViews>
    <sheetView showGridLines="0" topLeftCell="A61" zoomScale="28" zoomScaleNormal="28" workbookViewId="0">
      <pane xSplit="1" topLeftCell="B1" activePane="topRight" state="frozen"/>
      <selection pane="topRight" activeCell="M165" sqref="M165"/>
    </sheetView>
  </sheetViews>
  <sheetFormatPr defaultColWidth="35.58203125" defaultRowHeight="14"/>
  <cols>
    <col min="1" max="1" width="43.75" customWidth="1"/>
    <col min="2" max="2" width="42" customWidth="1"/>
  </cols>
  <sheetData>
    <row r="1" spans="1:61" s="195" customFormat="1" ht="69">
      <c r="A1" s="194" t="s">
        <v>714</v>
      </c>
      <c r="B1" s="183" t="s">
        <v>694</v>
      </c>
      <c r="C1" s="200" t="s">
        <v>713</v>
      </c>
      <c r="D1" s="200" t="s">
        <v>966</v>
      </c>
      <c r="E1" s="200" t="s">
        <v>967</v>
      </c>
      <c r="F1" s="200" t="s">
        <v>961</v>
      </c>
      <c r="G1" s="183" t="s">
        <v>703</v>
      </c>
      <c r="H1" s="200" t="s">
        <v>726</v>
      </c>
      <c r="I1" s="200" t="s">
        <v>879</v>
      </c>
      <c r="R1" s="196"/>
      <c r="S1" s="197"/>
      <c r="T1" s="197"/>
      <c r="U1" s="197"/>
      <c r="V1" s="197"/>
      <c r="W1" s="197"/>
      <c r="X1" s="197"/>
      <c r="Y1" s="196"/>
      <c r="AB1" s="196"/>
      <c r="AC1" s="197"/>
      <c r="AD1" s="197"/>
      <c r="AE1" s="197"/>
      <c r="AF1" s="197"/>
      <c r="AG1" s="196"/>
      <c r="AH1" s="196"/>
      <c r="AP1" s="198"/>
      <c r="AQ1" s="199"/>
      <c r="AX1" s="196"/>
      <c r="AY1" s="196"/>
      <c r="AZ1" s="196"/>
      <c r="BA1" s="196"/>
      <c r="BD1" s="196"/>
      <c r="BE1" s="196"/>
      <c r="BF1" s="196"/>
      <c r="BG1" s="196"/>
      <c r="BH1" s="196"/>
      <c r="BI1" s="196"/>
    </row>
    <row r="2" spans="1:61" ht="29.5">
      <c r="A2" s="287" t="s">
        <v>728</v>
      </c>
      <c r="B2" s="184" t="s">
        <v>567</v>
      </c>
      <c r="C2" s="191">
        <f>COUNTIF(LEARN!C2:C72,B2)</f>
        <v>12</v>
      </c>
      <c r="D2" s="185">
        <v>6</v>
      </c>
      <c r="E2" s="185">
        <v>7</v>
      </c>
      <c r="F2" s="185">
        <v>7</v>
      </c>
      <c r="G2" s="185">
        <v>1</v>
      </c>
      <c r="H2" s="186">
        <v>3</v>
      </c>
      <c r="I2" s="186">
        <v>1</v>
      </c>
      <c r="R2" s="30"/>
      <c r="S2" s="32"/>
      <c r="T2" s="32"/>
      <c r="U2" s="32"/>
      <c r="V2" s="32"/>
      <c r="W2" s="32"/>
      <c r="X2" s="32"/>
      <c r="Y2" s="35"/>
      <c r="AB2" s="30"/>
      <c r="AC2" s="32"/>
      <c r="AD2" s="32"/>
      <c r="AE2" s="32"/>
      <c r="AF2" s="32"/>
      <c r="AG2" s="35"/>
      <c r="AH2" s="35"/>
      <c r="AP2" s="84"/>
      <c r="AQ2" s="85"/>
      <c r="AX2" s="35"/>
      <c r="AY2" s="35"/>
      <c r="AZ2" s="35"/>
      <c r="BA2" s="35"/>
      <c r="BD2" s="35"/>
      <c r="BE2" s="35"/>
      <c r="BF2" s="35"/>
      <c r="BG2" s="35"/>
      <c r="BH2" s="35"/>
      <c r="BI2" s="35"/>
    </row>
    <row r="3" spans="1:61" ht="29.5">
      <c r="A3" s="287"/>
      <c r="B3" s="184" t="s">
        <v>75</v>
      </c>
      <c r="C3" s="191">
        <f>COUNTIF(LEARN!C3:C73,B3)</f>
        <v>10</v>
      </c>
      <c r="D3" s="185">
        <v>6</v>
      </c>
      <c r="E3" s="185">
        <v>4</v>
      </c>
      <c r="F3" s="185">
        <v>7</v>
      </c>
      <c r="G3" s="185">
        <v>3</v>
      </c>
      <c r="H3" s="186">
        <v>6</v>
      </c>
      <c r="I3" s="186">
        <v>2</v>
      </c>
      <c r="R3" s="30"/>
      <c r="S3" s="32"/>
      <c r="T3" s="32"/>
      <c r="U3" s="32"/>
      <c r="V3" s="32"/>
      <c r="W3" s="32"/>
      <c r="X3" s="32"/>
      <c r="Y3" s="35"/>
      <c r="AB3" s="30"/>
      <c r="AC3" s="32"/>
      <c r="AD3" s="32"/>
      <c r="AE3" s="32"/>
      <c r="AF3" s="32"/>
      <c r="AG3" s="35"/>
      <c r="AH3" s="35"/>
      <c r="AP3" s="84"/>
      <c r="AQ3" s="85"/>
      <c r="BD3" s="35"/>
      <c r="BE3" s="35"/>
      <c r="BF3" s="35"/>
      <c r="BG3" s="35"/>
      <c r="BH3" s="35"/>
      <c r="BI3" s="35"/>
    </row>
    <row r="4" spans="1:61" ht="29.5">
      <c r="A4" s="287"/>
      <c r="B4" s="184" t="s">
        <v>572</v>
      </c>
      <c r="C4" s="191">
        <f>COUNTIF(LEARN!C4:C74,B4)</f>
        <v>10</v>
      </c>
      <c r="D4" s="185">
        <v>7</v>
      </c>
      <c r="E4" s="185">
        <v>3</v>
      </c>
      <c r="F4" s="185">
        <v>8</v>
      </c>
      <c r="G4" s="185">
        <v>5</v>
      </c>
      <c r="H4" s="186">
        <v>6</v>
      </c>
      <c r="I4" s="186">
        <v>4</v>
      </c>
      <c r="R4" s="30"/>
      <c r="S4" s="32"/>
      <c r="T4" s="32"/>
      <c r="U4" s="32"/>
      <c r="V4" s="32"/>
      <c r="W4" s="32"/>
      <c r="X4" s="32"/>
      <c r="Y4" s="35"/>
      <c r="AB4" s="35"/>
      <c r="AC4" s="35"/>
      <c r="AD4" s="35"/>
      <c r="AE4" s="35"/>
      <c r="AF4" s="35"/>
      <c r="AG4" s="35"/>
      <c r="AH4" s="35"/>
      <c r="AP4" s="84"/>
      <c r="AQ4" s="85"/>
      <c r="BD4" s="35"/>
      <c r="BE4" s="35"/>
      <c r="BF4" s="35"/>
      <c r="BG4" s="35"/>
      <c r="BH4" s="35"/>
      <c r="BI4" s="35"/>
    </row>
    <row r="5" spans="1:61" ht="29.5">
      <c r="A5" s="287"/>
      <c r="B5" s="184" t="s">
        <v>698</v>
      </c>
      <c r="C5" s="191">
        <f>COUNTIF(LEARN!C5:C75,B5)</f>
        <v>5</v>
      </c>
      <c r="D5" s="185">
        <v>5</v>
      </c>
      <c r="E5" s="187"/>
      <c r="F5" s="188">
        <v>5</v>
      </c>
      <c r="G5" s="185">
        <v>3</v>
      </c>
      <c r="H5" s="186">
        <v>5</v>
      </c>
      <c r="I5" s="186">
        <v>2</v>
      </c>
      <c r="R5" s="30"/>
      <c r="S5" s="32"/>
      <c r="T5" s="28"/>
      <c r="U5" s="28"/>
      <c r="V5" s="28"/>
      <c r="W5" s="28"/>
      <c r="X5" s="28"/>
      <c r="AD5" s="35"/>
      <c r="AE5" s="35"/>
      <c r="AF5" s="35"/>
      <c r="AG5" s="35"/>
      <c r="AH5" s="35"/>
      <c r="AP5" s="84"/>
      <c r="AQ5" s="85"/>
      <c r="BD5" s="35"/>
      <c r="BE5" s="35"/>
      <c r="BF5" s="35"/>
      <c r="BG5" s="35"/>
      <c r="BH5" s="35"/>
      <c r="BI5" s="35"/>
    </row>
    <row r="6" spans="1:61" ht="29.5">
      <c r="A6" s="287"/>
      <c r="B6" s="184" t="s">
        <v>238</v>
      </c>
      <c r="C6" s="191">
        <f>COUNTIF(LEARN!C6:C76,B6)</f>
        <v>4</v>
      </c>
      <c r="D6" s="185">
        <v>4</v>
      </c>
      <c r="E6" s="187"/>
      <c r="F6" s="188">
        <v>2</v>
      </c>
      <c r="G6" s="185">
        <v>2</v>
      </c>
      <c r="H6" s="186">
        <v>0</v>
      </c>
      <c r="I6" s="186">
        <v>1</v>
      </c>
      <c r="R6" s="30"/>
      <c r="S6" s="32"/>
      <c r="AP6" s="84"/>
      <c r="AQ6" s="85"/>
      <c r="BD6" s="35"/>
      <c r="BE6" s="35"/>
      <c r="BF6" s="35"/>
      <c r="BG6" s="35"/>
      <c r="BH6" s="35"/>
      <c r="BI6" s="35"/>
    </row>
    <row r="7" spans="1:61" ht="29.5">
      <c r="A7" s="287"/>
      <c r="B7" s="184" t="s">
        <v>700</v>
      </c>
      <c r="C7" s="191">
        <f>COUNTIF(LEARN!C7:C77,B7)</f>
        <v>3</v>
      </c>
      <c r="D7" s="185">
        <v>2</v>
      </c>
      <c r="E7" s="185">
        <v>1</v>
      </c>
      <c r="F7" s="185">
        <v>3</v>
      </c>
      <c r="G7" s="185">
        <v>2</v>
      </c>
      <c r="H7" s="186">
        <v>2</v>
      </c>
      <c r="I7" s="186">
        <v>1</v>
      </c>
      <c r="R7" s="30"/>
      <c r="S7" s="32"/>
      <c r="AP7" s="84"/>
      <c r="AQ7" s="85"/>
    </row>
    <row r="8" spans="1:61" ht="29.5">
      <c r="A8" s="287"/>
      <c r="B8" s="184" t="s">
        <v>149</v>
      </c>
      <c r="C8" s="191">
        <f>COUNTIF(LEARN!C8:C78,B8)</f>
        <v>3</v>
      </c>
      <c r="D8" s="185">
        <v>4</v>
      </c>
      <c r="E8" s="185">
        <v>4</v>
      </c>
      <c r="F8" s="185">
        <v>5</v>
      </c>
      <c r="G8" s="185">
        <v>1</v>
      </c>
      <c r="H8" s="186">
        <v>1</v>
      </c>
      <c r="I8" s="186">
        <v>0</v>
      </c>
      <c r="R8" s="30"/>
      <c r="S8" s="32"/>
      <c r="AP8" s="84"/>
      <c r="AQ8" s="85"/>
    </row>
    <row r="9" spans="1:61" ht="29.5">
      <c r="A9" s="287"/>
      <c r="B9" s="184" t="s">
        <v>231</v>
      </c>
      <c r="C9" s="191">
        <f>COUNTIF(LEARN!C9:C79,B9)</f>
        <v>3</v>
      </c>
      <c r="D9" s="185">
        <v>1</v>
      </c>
      <c r="E9" s="185">
        <v>2</v>
      </c>
      <c r="F9" s="185">
        <v>3</v>
      </c>
      <c r="G9" s="185">
        <v>1</v>
      </c>
      <c r="H9" s="186">
        <v>0</v>
      </c>
      <c r="I9" s="186">
        <v>2</v>
      </c>
      <c r="R9" s="30"/>
      <c r="S9" s="32"/>
      <c r="AP9" s="84"/>
      <c r="AQ9" s="85"/>
    </row>
    <row r="10" spans="1:61" ht="46">
      <c r="A10" s="287"/>
      <c r="B10" s="184" t="s">
        <v>561</v>
      </c>
      <c r="C10" s="191">
        <f>COUNTIF(LEARN!C10:C80,B10)</f>
        <v>2</v>
      </c>
      <c r="D10" s="185">
        <v>2</v>
      </c>
      <c r="E10" s="187"/>
      <c r="F10" s="185">
        <v>2</v>
      </c>
      <c r="G10" s="185">
        <v>2</v>
      </c>
      <c r="H10" s="186">
        <v>0</v>
      </c>
      <c r="I10" s="186">
        <v>0</v>
      </c>
      <c r="R10" s="27"/>
      <c r="S10" s="28"/>
      <c r="AP10" s="84"/>
      <c r="AQ10" s="85"/>
    </row>
    <row r="11" spans="1:61" ht="29.5">
      <c r="A11" s="287"/>
      <c r="B11" s="184" t="s">
        <v>234</v>
      </c>
      <c r="C11" s="191">
        <f>COUNTIF(LEARN!C11:C81,B11)</f>
        <v>4</v>
      </c>
      <c r="D11" s="185">
        <v>3</v>
      </c>
      <c r="E11" s="187"/>
      <c r="F11" s="185">
        <v>3</v>
      </c>
      <c r="G11" s="185">
        <v>2</v>
      </c>
      <c r="H11" s="186">
        <v>1</v>
      </c>
      <c r="I11" s="186">
        <v>1</v>
      </c>
      <c r="AP11" s="84"/>
      <c r="AQ11" s="85"/>
    </row>
    <row r="12" spans="1:61" ht="29.5">
      <c r="A12" s="287"/>
      <c r="B12" s="184" t="s">
        <v>78</v>
      </c>
      <c r="C12" s="191">
        <f>COUNTIF(LEARN!C12:C82,B12)</f>
        <v>2</v>
      </c>
      <c r="D12" s="185">
        <v>2</v>
      </c>
      <c r="E12" s="187"/>
      <c r="F12" s="185">
        <v>0</v>
      </c>
      <c r="G12" s="185">
        <v>2</v>
      </c>
      <c r="H12" s="186">
        <v>2</v>
      </c>
      <c r="I12" s="186">
        <v>0</v>
      </c>
      <c r="AP12" s="84"/>
      <c r="AQ12" s="85"/>
    </row>
    <row r="13" spans="1:61" ht="23">
      <c r="A13" s="287"/>
      <c r="B13" s="184" t="s">
        <v>697</v>
      </c>
      <c r="C13" s="191">
        <f>COUNTIF(LEARN!C13:C83,B13)</f>
        <v>3</v>
      </c>
      <c r="D13" s="185">
        <v>1</v>
      </c>
      <c r="E13" s="185">
        <v>2</v>
      </c>
      <c r="F13" s="185">
        <v>3</v>
      </c>
      <c r="G13" s="185">
        <v>2</v>
      </c>
      <c r="H13" s="186">
        <v>1</v>
      </c>
      <c r="I13" s="186">
        <v>1</v>
      </c>
    </row>
    <row r="14" spans="1:61" ht="46">
      <c r="A14" s="287"/>
      <c r="B14" s="184" t="s">
        <v>142</v>
      </c>
      <c r="C14" s="191">
        <f>COUNTIF(LEARN!C14:C84,B14)</f>
        <v>0</v>
      </c>
      <c r="D14" s="185">
        <v>1</v>
      </c>
      <c r="E14" s="187"/>
      <c r="F14" s="188">
        <v>1</v>
      </c>
      <c r="G14" s="185">
        <v>1</v>
      </c>
      <c r="H14" s="186">
        <v>0</v>
      </c>
      <c r="I14" s="186">
        <v>0</v>
      </c>
    </row>
    <row r="15" spans="1:61" ht="23">
      <c r="A15" s="287"/>
      <c r="B15" s="184" t="s">
        <v>221</v>
      </c>
      <c r="C15" s="191">
        <f>COUNTIF(LEARN!C15:C85,B15)</f>
        <v>0</v>
      </c>
      <c r="D15" s="185">
        <v>1</v>
      </c>
      <c r="E15" s="187"/>
      <c r="F15" s="188">
        <v>0</v>
      </c>
      <c r="G15" s="185"/>
      <c r="H15" s="186">
        <v>0</v>
      </c>
      <c r="I15" s="186">
        <v>0</v>
      </c>
    </row>
    <row r="16" spans="1:61" ht="23">
      <c r="A16" s="287"/>
      <c r="B16" s="184" t="s">
        <v>241</v>
      </c>
      <c r="C16" s="191">
        <f>COUNTIF(LEARN!C16:C86,B16)</f>
        <v>1</v>
      </c>
      <c r="D16" s="185">
        <v>1</v>
      </c>
      <c r="E16" s="187"/>
      <c r="F16" s="188">
        <v>0</v>
      </c>
      <c r="G16" s="185"/>
      <c r="H16" s="186">
        <v>0</v>
      </c>
      <c r="I16" s="186">
        <v>0</v>
      </c>
    </row>
    <row r="17" spans="1:9" ht="46">
      <c r="A17" s="288" t="s">
        <v>729</v>
      </c>
      <c r="B17" s="184" t="s">
        <v>539</v>
      </c>
      <c r="C17" s="185">
        <f>COUNTIF(' SURVIVE &amp; THRIVE'!C2:$C$104,B17)</f>
        <v>30</v>
      </c>
      <c r="D17" s="185">
        <v>15</v>
      </c>
      <c r="E17" s="188">
        <v>15</v>
      </c>
      <c r="F17" s="188">
        <v>26</v>
      </c>
      <c r="G17" s="185">
        <v>0</v>
      </c>
      <c r="H17" s="188">
        <v>5</v>
      </c>
      <c r="I17" s="188">
        <v>5</v>
      </c>
    </row>
    <row r="18" spans="1:9" ht="46">
      <c r="A18" s="288"/>
      <c r="B18" s="184" t="s">
        <v>704</v>
      </c>
      <c r="C18" s="185">
        <f>COUNTIF(' SURVIVE &amp; THRIVE'!C3:$C$104,B18)</f>
        <v>2</v>
      </c>
      <c r="D18" s="188">
        <v>2</v>
      </c>
      <c r="E18" s="187"/>
      <c r="F18" s="188">
        <v>1</v>
      </c>
      <c r="G18" s="188">
        <v>0</v>
      </c>
      <c r="H18" s="188">
        <v>0</v>
      </c>
      <c r="I18" s="188">
        <v>0</v>
      </c>
    </row>
    <row r="19" spans="1:9" ht="23">
      <c r="A19" s="288"/>
      <c r="B19" s="184" t="s">
        <v>45</v>
      </c>
      <c r="C19" s="185">
        <f>COUNTIF(' SURVIVE &amp; THRIVE'!C4:$C$104,B19)</f>
        <v>26</v>
      </c>
      <c r="D19" s="188">
        <v>15</v>
      </c>
      <c r="E19" s="188">
        <v>12</v>
      </c>
      <c r="F19" s="188">
        <v>23</v>
      </c>
      <c r="G19" s="188">
        <v>8</v>
      </c>
      <c r="H19" s="188">
        <v>9</v>
      </c>
      <c r="I19" s="188">
        <v>6</v>
      </c>
    </row>
    <row r="20" spans="1:9" ht="23">
      <c r="A20" s="288"/>
      <c r="B20" s="184" t="s">
        <v>42</v>
      </c>
      <c r="C20" s="185">
        <f>COUNTIF(' SURVIVE &amp; THRIVE'!C5:$C$104,B20)</f>
        <v>9</v>
      </c>
      <c r="D20" s="188">
        <v>7</v>
      </c>
      <c r="E20" s="188">
        <v>3</v>
      </c>
      <c r="F20" s="188">
        <v>9</v>
      </c>
      <c r="G20" s="188">
        <v>0</v>
      </c>
      <c r="H20" s="188">
        <v>1</v>
      </c>
      <c r="I20" s="188">
        <v>1</v>
      </c>
    </row>
    <row r="21" spans="1:9" ht="23">
      <c r="A21" s="288"/>
      <c r="B21" s="184" t="s">
        <v>705</v>
      </c>
      <c r="C21" s="185">
        <f>COUNTIF(' SURVIVE &amp; THRIVE'!C6:$C$104,B21)</f>
        <v>5</v>
      </c>
      <c r="D21" s="188">
        <v>3</v>
      </c>
      <c r="E21" s="188">
        <v>2</v>
      </c>
      <c r="F21" s="188">
        <v>5</v>
      </c>
      <c r="G21" s="188">
        <v>0</v>
      </c>
      <c r="H21" s="188">
        <v>1</v>
      </c>
      <c r="I21" s="188">
        <v>0</v>
      </c>
    </row>
    <row r="22" spans="1:9" ht="23">
      <c r="A22" s="288"/>
      <c r="B22" s="184" t="s">
        <v>706</v>
      </c>
      <c r="C22" s="185">
        <f>COUNTIF(' SURVIVE &amp; THRIVE'!C7:$C$104,B22)</f>
        <v>1</v>
      </c>
      <c r="D22" s="188">
        <v>1</v>
      </c>
      <c r="E22" s="187"/>
      <c r="F22" s="188">
        <v>0</v>
      </c>
      <c r="G22" s="185">
        <v>0</v>
      </c>
      <c r="H22" s="188">
        <v>0</v>
      </c>
      <c r="I22" s="188">
        <v>0</v>
      </c>
    </row>
    <row r="23" spans="1:9" ht="46">
      <c r="A23" s="288"/>
      <c r="B23" s="184" t="s">
        <v>550</v>
      </c>
      <c r="C23" s="185">
        <f>COUNTIF(' SURVIVE &amp; THRIVE'!C8:$C$104,B23)</f>
        <v>10</v>
      </c>
      <c r="D23" s="188">
        <v>3</v>
      </c>
      <c r="E23" s="188">
        <v>8</v>
      </c>
      <c r="F23" s="188">
        <v>8</v>
      </c>
      <c r="G23" s="188">
        <v>4</v>
      </c>
      <c r="H23" s="188">
        <v>2</v>
      </c>
      <c r="I23" s="188">
        <v>0</v>
      </c>
    </row>
    <row r="24" spans="1:9" ht="23">
      <c r="A24" s="288"/>
      <c r="B24" s="184" t="s">
        <v>708</v>
      </c>
      <c r="C24" s="185">
        <f>COUNTIF(' SURVIVE &amp; THRIVE'!C9:$C$104,B24)</f>
        <v>4</v>
      </c>
      <c r="D24" s="188">
        <v>3</v>
      </c>
      <c r="E24" s="188">
        <v>1</v>
      </c>
      <c r="F24" s="188">
        <v>3</v>
      </c>
      <c r="G24" s="188">
        <v>3</v>
      </c>
      <c r="H24" s="188">
        <v>3</v>
      </c>
      <c r="I24" s="188">
        <v>2</v>
      </c>
    </row>
    <row r="25" spans="1:9" ht="23">
      <c r="A25" s="288"/>
      <c r="B25" s="184" t="s">
        <v>224</v>
      </c>
      <c r="C25" s="185">
        <f>COUNTIF(' SURVIVE &amp; THRIVE'!C10:$C$104,B25)</f>
        <v>10</v>
      </c>
      <c r="D25" s="188">
        <v>10</v>
      </c>
      <c r="E25" s="187"/>
      <c r="F25" s="188">
        <v>4</v>
      </c>
      <c r="G25" s="188">
        <v>3</v>
      </c>
      <c r="H25" s="188">
        <v>0</v>
      </c>
      <c r="I25" s="188">
        <v>4</v>
      </c>
    </row>
    <row r="26" spans="1:9" ht="23">
      <c r="A26" s="288"/>
      <c r="B26" s="184" t="s">
        <v>709</v>
      </c>
      <c r="C26" s="185">
        <f>COUNTIF(' SURVIVE &amp; THRIVE'!C11:$C$104,B26)</f>
        <v>3</v>
      </c>
      <c r="D26" s="188">
        <v>3</v>
      </c>
      <c r="E26" s="187"/>
      <c r="F26" s="188">
        <v>2</v>
      </c>
      <c r="G26" s="188">
        <v>0</v>
      </c>
      <c r="H26" s="188">
        <v>0</v>
      </c>
      <c r="I26" s="188">
        <v>0</v>
      </c>
    </row>
    <row r="27" spans="1:9" ht="23">
      <c r="A27" s="289" t="s">
        <v>891</v>
      </c>
      <c r="B27" s="184" t="s">
        <v>11</v>
      </c>
      <c r="C27" s="185">
        <f>COUNTIF('PROTECTIVE ENVIRONMENT'!C2:$C$88,B27)</f>
        <v>12</v>
      </c>
      <c r="D27" s="188">
        <v>12</v>
      </c>
      <c r="E27" s="187"/>
      <c r="F27" s="188">
        <v>11</v>
      </c>
      <c r="G27" s="188">
        <v>3</v>
      </c>
      <c r="H27" s="188">
        <v>2</v>
      </c>
      <c r="I27" s="188">
        <v>0</v>
      </c>
    </row>
    <row r="28" spans="1:9" ht="23">
      <c r="A28" s="289"/>
      <c r="B28" s="184" t="s">
        <v>18</v>
      </c>
      <c r="C28" s="185">
        <f>COUNTIF('PROTECTIVE ENVIRONMENT'!C3:$C$88,B28)</f>
        <v>1</v>
      </c>
      <c r="D28" s="188">
        <v>1</v>
      </c>
      <c r="E28" s="187"/>
      <c r="F28" s="188">
        <v>1</v>
      </c>
      <c r="G28" s="188">
        <v>0</v>
      </c>
      <c r="H28" s="188">
        <v>1</v>
      </c>
      <c r="I28" s="188">
        <v>0</v>
      </c>
    </row>
    <row r="29" spans="1:9" ht="23">
      <c r="A29" s="289"/>
      <c r="B29" s="184" t="s">
        <v>21</v>
      </c>
      <c r="C29" s="185">
        <f>COUNTIF('PROTECTIVE ENVIRONMENT'!C4:$C$88,B29)</f>
        <v>5</v>
      </c>
      <c r="D29" s="188">
        <v>4</v>
      </c>
      <c r="E29" s="188">
        <v>2</v>
      </c>
      <c r="F29" s="188">
        <v>4</v>
      </c>
      <c r="G29" s="188">
        <v>0</v>
      </c>
      <c r="H29" s="188">
        <v>0</v>
      </c>
      <c r="I29" s="188">
        <v>2</v>
      </c>
    </row>
    <row r="30" spans="1:9" ht="23">
      <c r="A30" s="289"/>
      <c r="B30" s="184" t="s">
        <v>67</v>
      </c>
      <c r="C30" s="185">
        <f>COUNTIF('PROTECTIVE ENVIRONMENT'!C5:$C$88,B30)</f>
        <v>14</v>
      </c>
      <c r="D30" s="188">
        <v>14</v>
      </c>
      <c r="E30" s="187"/>
      <c r="F30" s="188">
        <v>13</v>
      </c>
      <c r="G30" s="188">
        <v>7</v>
      </c>
      <c r="H30" s="188">
        <v>0</v>
      </c>
      <c r="I30" s="188">
        <v>2</v>
      </c>
    </row>
    <row r="31" spans="1:9" ht="23">
      <c r="A31" s="289"/>
      <c r="B31" s="184" t="s">
        <v>149</v>
      </c>
      <c r="C31" s="185">
        <f>COUNTIF('PROTECTIVE ENVIRONMENT'!C6:$C$88,B31)</f>
        <v>7</v>
      </c>
      <c r="D31" s="188">
        <v>7</v>
      </c>
      <c r="E31" s="187"/>
      <c r="F31" s="188">
        <v>6</v>
      </c>
      <c r="G31" s="188">
        <v>1</v>
      </c>
      <c r="H31" s="188">
        <v>0</v>
      </c>
      <c r="I31" s="188">
        <v>2</v>
      </c>
    </row>
    <row r="32" spans="1:9" ht="23">
      <c r="A32" s="289"/>
      <c r="B32" s="184" t="s">
        <v>10</v>
      </c>
      <c r="C32" s="185">
        <f>COUNTIF('PROTECTIVE ENVIRONMENT'!C7:$C$88,B32)</f>
        <v>2</v>
      </c>
      <c r="D32" s="188">
        <v>2</v>
      </c>
      <c r="E32" s="187"/>
      <c r="F32" s="188">
        <v>2</v>
      </c>
      <c r="G32" s="188">
        <v>1</v>
      </c>
      <c r="H32" s="188">
        <v>0</v>
      </c>
      <c r="I32" s="188">
        <v>1</v>
      </c>
    </row>
    <row r="33" spans="1:9" ht="23">
      <c r="A33" s="289"/>
      <c r="B33" s="184" t="s">
        <v>710</v>
      </c>
      <c r="C33" s="185">
        <f>COUNTIF('PROTECTIVE ENVIRONMENT'!C8:$C$88,B33)</f>
        <v>1</v>
      </c>
      <c r="D33" s="188">
        <v>1</v>
      </c>
      <c r="E33" s="187"/>
      <c r="F33" s="188">
        <v>1</v>
      </c>
      <c r="G33" s="188">
        <v>1</v>
      </c>
      <c r="H33" s="188">
        <v>0</v>
      </c>
      <c r="I33" s="188">
        <v>0</v>
      </c>
    </row>
    <row r="34" spans="1:9" ht="23">
      <c r="A34" s="289"/>
      <c r="B34" s="184" t="s">
        <v>264</v>
      </c>
      <c r="C34" s="185">
        <f>COUNTIF('PROTECTIVE ENVIRONMENT'!C9:$C$88,B34)</f>
        <v>2</v>
      </c>
      <c r="D34" s="188">
        <v>2</v>
      </c>
      <c r="E34" s="187"/>
      <c r="F34" s="188">
        <v>2</v>
      </c>
      <c r="G34" s="188">
        <v>0</v>
      </c>
      <c r="H34" s="188">
        <v>0</v>
      </c>
      <c r="I34" s="188">
        <v>1</v>
      </c>
    </row>
    <row r="35" spans="1:9" ht="23">
      <c r="A35" s="289"/>
      <c r="B35" s="184" t="s">
        <v>711</v>
      </c>
      <c r="C35" s="185">
        <f>COUNTIF('PROTECTIVE ENVIRONMENT'!C10:$C$88,B35)</f>
        <v>1</v>
      </c>
      <c r="D35" s="188">
        <v>1</v>
      </c>
      <c r="E35" s="187"/>
      <c r="F35" s="188">
        <v>1</v>
      </c>
      <c r="G35" s="188">
        <v>0</v>
      </c>
      <c r="H35" s="188">
        <v>0</v>
      </c>
      <c r="I35" s="188">
        <v>1</v>
      </c>
    </row>
    <row r="36" spans="1:9" ht="23">
      <c r="A36" s="289"/>
      <c r="B36" s="184" t="s">
        <v>494</v>
      </c>
      <c r="C36" s="185">
        <f>COUNTIF('PROTECTIVE ENVIRONMENT'!C11:$C$88,B36)</f>
        <v>4</v>
      </c>
      <c r="D36" s="188">
        <v>2</v>
      </c>
      <c r="E36" s="188">
        <v>2</v>
      </c>
      <c r="F36" s="188">
        <v>4</v>
      </c>
      <c r="G36" s="188">
        <v>0</v>
      </c>
      <c r="H36" s="188">
        <v>1</v>
      </c>
      <c r="I36" s="188">
        <v>0</v>
      </c>
    </row>
    <row r="37" spans="1:9" ht="23">
      <c r="A37" s="289"/>
      <c r="B37" s="184" t="s">
        <v>271</v>
      </c>
      <c r="C37" s="185">
        <f>COUNTIF('PROTECTIVE ENVIRONMENT'!C12:$C$88,B37)</f>
        <v>1</v>
      </c>
      <c r="D37" s="188">
        <v>1</v>
      </c>
      <c r="E37" s="187"/>
      <c r="F37" s="188">
        <v>1</v>
      </c>
      <c r="G37" s="188">
        <v>0</v>
      </c>
      <c r="H37" s="188">
        <v>0</v>
      </c>
      <c r="I37" s="188">
        <v>1</v>
      </c>
    </row>
    <row r="38" spans="1:9" ht="23">
      <c r="A38" s="289"/>
      <c r="B38" s="184" t="s">
        <v>712</v>
      </c>
      <c r="C38" s="185">
        <f>COUNTIF('PROTECTIVE ENVIRONMENT'!C13:$C$88,B38)</f>
        <v>11</v>
      </c>
      <c r="D38" s="188">
        <v>11</v>
      </c>
      <c r="E38" s="187"/>
      <c r="F38" s="188">
        <v>6</v>
      </c>
      <c r="G38" s="188">
        <v>1</v>
      </c>
      <c r="H38" s="188">
        <v>3</v>
      </c>
      <c r="I38" s="188">
        <v>0</v>
      </c>
    </row>
    <row r="39" spans="1:9" ht="23">
      <c r="A39" s="289"/>
      <c r="B39" s="184" t="s">
        <v>180</v>
      </c>
      <c r="C39" s="185">
        <f>COUNTIF('PROTECTIVE ENVIRONMENT'!C14:$C$88,B39)</f>
        <v>1</v>
      </c>
      <c r="D39" s="188">
        <v>1</v>
      </c>
      <c r="E39" s="187"/>
      <c r="F39" s="188">
        <v>1</v>
      </c>
      <c r="G39" s="188">
        <v>1</v>
      </c>
      <c r="H39" s="188">
        <v>0</v>
      </c>
      <c r="I39" s="188">
        <v>0</v>
      </c>
    </row>
    <row r="40" spans="1:9" ht="23">
      <c r="A40" s="289"/>
      <c r="B40" s="184" t="s">
        <v>289</v>
      </c>
      <c r="C40" s="185">
        <f>COUNTIF('PROTECTIVE ENVIRONMENT'!C15:$C$88,B40)</f>
        <v>10</v>
      </c>
      <c r="D40" s="188">
        <v>3</v>
      </c>
      <c r="E40" s="188">
        <v>7</v>
      </c>
      <c r="F40" s="188">
        <v>6</v>
      </c>
      <c r="G40" s="188">
        <v>3</v>
      </c>
      <c r="H40" s="188">
        <v>3</v>
      </c>
      <c r="I40" s="188">
        <v>3</v>
      </c>
    </row>
    <row r="41" spans="1:9" ht="69">
      <c r="A41" s="289"/>
      <c r="B41" s="184" t="s">
        <v>575</v>
      </c>
      <c r="C41" s="185">
        <f>COUNTIF('PROTECTIVE ENVIRONMENT'!C16:$C$88,B41)</f>
        <v>15</v>
      </c>
      <c r="D41" s="188">
        <v>15</v>
      </c>
      <c r="E41" s="187"/>
      <c r="F41" s="188">
        <v>8</v>
      </c>
      <c r="G41" s="188">
        <v>2</v>
      </c>
      <c r="H41" s="188">
        <v>1</v>
      </c>
      <c r="I41" s="188">
        <v>0</v>
      </c>
    </row>
    <row r="42" spans="1:9" ht="23">
      <c r="A42" s="290" t="s">
        <v>735</v>
      </c>
      <c r="B42" s="184" t="s">
        <v>27</v>
      </c>
      <c r="C42" s="185">
        <f>COUNTIF(ADAP!$C2:C$61,B42)</f>
        <v>12</v>
      </c>
      <c r="D42" s="188">
        <v>12</v>
      </c>
      <c r="E42" s="187"/>
      <c r="F42" s="188">
        <v>12</v>
      </c>
      <c r="G42" s="188">
        <v>7</v>
      </c>
      <c r="H42" s="188">
        <v>1</v>
      </c>
      <c r="I42" s="188">
        <v>5</v>
      </c>
    </row>
    <row r="43" spans="1:9" ht="23">
      <c r="A43" s="290"/>
      <c r="B43" s="184" t="s">
        <v>144</v>
      </c>
      <c r="C43" s="185">
        <f>COUNTIF(ADAP!$C3:C$61,B43)</f>
        <v>11</v>
      </c>
      <c r="D43" s="188">
        <v>9</v>
      </c>
      <c r="E43" s="188">
        <v>2</v>
      </c>
      <c r="F43" s="188">
        <v>11</v>
      </c>
      <c r="G43" s="188">
        <v>8</v>
      </c>
      <c r="H43" s="188">
        <v>7</v>
      </c>
      <c r="I43" s="188">
        <v>8</v>
      </c>
    </row>
    <row r="44" spans="1:9" ht="23">
      <c r="A44" s="290"/>
      <c r="B44" s="184" t="s">
        <v>934</v>
      </c>
      <c r="C44" s="185">
        <f>COUNTIF(ADAP!$C4:C$61,B44)</f>
        <v>0</v>
      </c>
      <c r="D44" s="188">
        <v>1</v>
      </c>
      <c r="E44" s="189">
        <v>1</v>
      </c>
      <c r="F44" s="188">
        <v>2</v>
      </c>
      <c r="G44" s="188">
        <v>1</v>
      </c>
      <c r="H44" s="188">
        <v>1</v>
      </c>
      <c r="I44" s="188">
        <v>1</v>
      </c>
    </row>
    <row r="45" spans="1:9" ht="23">
      <c r="A45" s="290"/>
      <c r="B45" s="184" t="s">
        <v>572</v>
      </c>
      <c r="C45" s="185">
        <f>COUNTIF(ADAP!$C5:C$61,B45)</f>
        <v>8</v>
      </c>
      <c r="D45" s="188">
        <v>5</v>
      </c>
      <c r="E45" s="189">
        <v>2</v>
      </c>
      <c r="F45" s="188">
        <v>8</v>
      </c>
      <c r="G45" s="188">
        <v>6</v>
      </c>
      <c r="H45" s="188">
        <v>6</v>
      </c>
      <c r="I45" s="188">
        <v>4</v>
      </c>
    </row>
    <row r="46" spans="1:9" ht="23">
      <c r="A46" s="290"/>
      <c r="B46" s="184" t="s">
        <v>567</v>
      </c>
      <c r="C46" s="185">
        <f>COUNTIF(ADAP!$C6:C$61,B46)</f>
        <v>4</v>
      </c>
      <c r="D46" s="188">
        <v>1</v>
      </c>
      <c r="E46" s="189">
        <v>3</v>
      </c>
      <c r="F46" s="188">
        <v>3</v>
      </c>
      <c r="G46" s="188">
        <v>1</v>
      </c>
      <c r="H46" s="188">
        <v>0</v>
      </c>
      <c r="I46" s="188">
        <v>1</v>
      </c>
    </row>
    <row r="47" spans="1:9" ht="23">
      <c r="A47" s="290"/>
      <c r="B47" s="184" t="s">
        <v>130</v>
      </c>
      <c r="C47" s="185">
        <f>COUNTIF(ADAP!$C7:C$61,B47)</f>
        <v>5</v>
      </c>
      <c r="D47" s="188">
        <v>4</v>
      </c>
      <c r="E47" s="188">
        <v>1</v>
      </c>
      <c r="F47" s="188">
        <v>5</v>
      </c>
      <c r="G47" s="188">
        <v>1</v>
      </c>
      <c r="H47" s="188">
        <v>3</v>
      </c>
      <c r="I47" s="188">
        <v>1</v>
      </c>
    </row>
    <row r="48" spans="1:9" ht="23">
      <c r="A48" s="290"/>
      <c r="B48" s="184" t="s">
        <v>212</v>
      </c>
      <c r="C48" s="185">
        <f>COUNTIF(ADAP!$C8:C$61,B48)</f>
        <v>5</v>
      </c>
      <c r="D48" s="188">
        <v>3</v>
      </c>
      <c r="E48" s="188">
        <v>2</v>
      </c>
      <c r="F48" s="188">
        <v>5</v>
      </c>
      <c r="G48" s="188">
        <v>4</v>
      </c>
      <c r="H48" s="188">
        <v>4</v>
      </c>
      <c r="I48" s="188">
        <v>2</v>
      </c>
    </row>
    <row r="49" spans="1:9" ht="23">
      <c r="A49" s="290"/>
      <c r="B49" s="184" t="s">
        <v>935</v>
      </c>
      <c r="C49" s="185">
        <f>COUNTIF(ADAP!$C9:C$61,B49)</f>
        <v>6</v>
      </c>
      <c r="D49" s="188">
        <v>6</v>
      </c>
      <c r="E49" s="187"/>
      <c r="F49" s="188">
        <v>5</v>
      </c>
      <c r="G49" s="188">
        <v>4</v>
      </c>
      <c r="H49" s="188">
        <v>6</v>
      </c>
      <c r="I49" s="188">
        <v>3</v>
      </c>
    </row>
    <row r="50" spans="1:9" ht="23">
      <c r="A50" s="290"/>
      <c r="B50" s="184" t="s">
        <v>18</v>
      </c>
      <c r="C50" s="185">
        <f>COUNTIF(ADAP!$C10:C$61,B50)</f>
        <v>1</v>
      </c>
      <c r="D50" s="188">
        <v>1</v>
      </c>
      <c r="E50" s="187"/>
      <c r="F50" s="188">
        <v>1</v>
      </c>
      <c r="G50" s="188">
        <v>1</v>
      </c>
      <c r="H50" s="188">
        <v>1</v>
      </c>
      <c r="I50" s="188">
        <v>1</v>
      </c>
    </row>
    <row r="51" spans="1:9" ht="23">
      <c r="A51" s="290"/>
      <c r="B51" s="184" t="s">
        <v>258</v>
      </c>
      <c r="C51" s="185">
        <f>COUNTIF(ADAP!$C11:C$61,B51)</f>
        <v>3</v>
      </c>
      <c r="D51" s="188">
        <v>2</v>
      </c>
      <c r="E51" s="188">
        <v>1</v>
      </c>
      <c r="F51" s="188">
        <v>2</v>
      </c>
      <c r="G51" s="188">
        <v>2</v>
      </c>
      <c r="H51" s="188">
        <v>1</v>
      </c>
      <c r="I51" s="188">
        <v>2</v>
      </c>
    </row>
    <row r="52" spans="1:9" ht="23">
      <c r="A52" s="290"/>
      <c r="B52" s="184" t="s">
        <v>330</v>
      </c>
      <c r="C52" s="185">
        <f>COUNTIF(ADAP!$C12:C$61,B52)</f>
        <v>2</v>
      </c>
      <c r="D52" s="188">
        <v>0</v>
      </c>
      <c r="E52" s="188">
        <v>2</v>
      </c>
      <c r="F52" s="188">
        <v>2</v>
      </c>
      <c r="G52" s="188">
        <v>2</v>
      </c>
      <c r="H52" s="188">
        <v>2</v>
      </c>
      <c r="I52" s="188">
        <v>0</v>
      </c>
    </row>
    <row r="53" spans="1:9" ht="23">
      <c r="A53" s="290"/>
      <c r="B53" s="184" t="s">
        <v>271</v>
      </c>
      <c r="C53" s="185">
        <f>COUNTIF(ADAP!$C13:C$61,B53)</f>
        <v>1</v>
      </c>
      <c r="D53" s="188">
        <v>0</v>
      </c>
      <c r="E53" s="188">
        <v>1</v>
      </c>
      <c r="F53" s="188">
        <v>1</v>
      </c>
      <c r="G53" s="188">
        <v>1</v>
      </c>
      <c r="H53" s="188">
        <v>1</v>
      </c>
      <c r="I53" s="188">
        <v>0</v>
      </c>
    </row>
    <row r="54" spans="1:9" ht="23">
      <c r="A54" s="291" t="s">
        <v>715</v>
      </c>
      <c r="B54" s="184" t="s">
        <v>667</v>
      </c>
      <c r="C54" s="185">
        <f>COUNTIF('CROSS-SECTORAL OTHER'!$C2:C$71,B54)</f>
        <v>2</v>
      </c>
      <c r="D54" s="188">
        <v>2</v>
      </c>
      <c r="E54" s="187"/>
      <c r="F54" s="188">
        <v>1</v>
      </c>
      <c r="G54" s="188">
        <v>2</v>
      </c>
      <c r="H54" s="188">
        <v>1</v>
      </c>
      <c r="I54" s="188">
        <v>0</v>
      </c>
    </row>
    <row r="55" spans="1:9" ht="23">
      <c r="A55" s="291"/>
      <c r="B55" s="184" t="s">
        <v>21</v>
      </c>
      <c r="C55" s="185">
        <f>COUNTIF('CROSS-SECTORAL OTHER'!$C3:C$71,B55)</f>
        <v>9</v>
      </c>
      <c r="D55" s="188">
        <v>9</v>
      </c>
      <c r="E55" s="187"/>
      <c r="F55" s="188">
        <v>1</v>
      </c>
      <c r="G55" s="188">
        <v>0</v>
      </c>
      <c r="H55" s="188">
        <v>0</v>
      </c>
      <c r="I55" s="188">
        <v>0</v>
      </c>
    </row>
    <row r="56" spans="1:9" ht="23">
      <c r="A56" s="291"/>
      <c r="B56" s="184" t="s">
        <v>54</v>
      </c>
      <c r="C56" s="185">
        <f>COUNTIF('CROSS-SECTORAL OTHER'!$C4:C$71,B56)</f>
        <v>11</v>
      </c>
      <c r="D56" s="188">
        <v>8</v>
      </c>
      <c r="E56" s="188">
        <v>2</v>
      </c>
      <c r="F56" s="188">
        <v>11</v>
      </c>
      <c r="G56" s="188">
        <v>6</v>
      </c>
      <c r="H56" s="188">
        <v>5</v>
      </c>
      <c r="I56" s="188">
        <v>8</v>
      </c>
    </row>
    <row r="57" spans="1:9" ht="23">
      <c r="A57" s="291"/>
      <c r="B57" s="190" t="s">
        <v>330</v>
      </c>
      <c r="C57" s="185">
        <f>COUNTIF('CROSS-SECTORAL OTHER'!$C5:C$71,B57)</f>
        <v>10</v>
      </c>
      <c r="D57" s="188">
        <v>0</v>
      </c>
      <c r="E57" s="188">
        <v>10</v>
      </c>
      <c r="F57" s="188">
        <v>10</v>
      </c>
      <c r="G57" s="188">
        <v>2</v>
      </c>
      <c r="H57" s="188">
        <v>3</v>
      </c>
      <c r="I57" s="188">
        <v>3</v>
      </c>
    </row>
    <row r="58" spans="1:9" ht="23">
      <c r="A58" s="291"/>
      <c r="B58" s="190" t="s">
        <v>350</v>
      </c>
      <c r="C58" s="185">
        <f>COUNTIF('CROSS-SECTORAL OTHER'!$C6:C$71,B58)</f>
        <v>2</v>
      </c>
      <c r="D58" s="187"/>
      <c r="E58" s="188">
        <v>2</v>
      </c>
      <c r="F58" s="188">
        <v>2</v>
      </c>
      <c r="G58" s="187"/>
      <c r="H58" s="187"/>
      <c r="I58" s="187"/>
    </row>
    <row r="59" spans="1:9" ht="23">
      <c r="A59" s="291"/>
      <c r="B59" s="190" t="s">
        <v>271</v>
      </c>
      <c r="C59" s="185">
        <f>COUNTIF('CROSS-SECTORAL OTHER'!$C7:C$71,B59)</f>
        <v>13</v>
      </c>
      <c r="D59" s="188">
        <v>5</v>
      </c>
      <c r="E59" s="187"/>
      <c r="F59" s="188">
        <v>13</v>
      </c>
      <c r="G59" s="188">
        <v>2</v>
      </c>
      <c r="H59" s="188">
        <v>3</v>
      </c>
      <c r="I59" s="188">
        <v>0</v>
      </c>
    </row>
    <row r="60" spans="1:9" ht="23">
      <c r="A60" s="291"/>
      <c r="B60" s="190" t="s">
        <v>476</v>
      </c>
      <c r="C60" s="185">
        <f>COUNTIF('CROSS-SECTORAL OTHER'!$C8:C$71,B60)</f>
        <v>5</v>
      </c>
      <c r="D60" s="188">
        <v>1</v>
      </c>
      <c r="E60" s="187"/>
      <c r="F60" s="188">
        <v>5</v>
      </c>
      <c r="G60" s="188">
        <v>0</v>
      </c>
      <c r="H60" s="188">
        <v>0</v>
      </c>
      <c r="I60" s="188">
        <v>1</v>
      </c>
    </row>
    <row r="61" spans="1:9" ht="46">
      <c r="A61" s="291"/>
      <c r="B61" s="184" t="s">
        <v>500</v>
      </c>
      <c r="C61" s="185">
        <f>COUNTIF('CROSS-SECTORAL OTHER'!$C9:C$71,B61)</f>
        <v>0</v>
      </c>
      <c r="D61" s="188">
        <v>7</v>
      </c>
      <c r="E61" s="187"/>
      <c r="F61" s="188">
        <v>0</v>
      </c>
      <c r="G61" s="187"/>
      <c r="H61" s="187"/>
      <c r="I61" s="187"/>
    </row>
    <row r="62" spans="1:9" ht="46">
      <c r="A62" s="291"/>
      <c r="B62" s="184" t="s">
        <v>514</v>
      </c>
      <c r="C62" s="185">
        <f>COUNTIF('CROSS-SECTORAL OTHER'!$C10:C$71,B62)</f>
        <v>1</v>
      </c>
      <c r="D62" s="188">
        <v>2</v>
      </c>
      <c r="E62" s="187"/>
      <c r="F62" s="188">
        <v>0</v>
      </c>
      <c r="G62" s="187"/>
      <c r="H62" s="187"/>
      <c r="I62" s="187"/>
    </row>
    <row r="63" spans="1:9" ht="92">
      <c r="A63" s="291"/>
      <c r="B63" s="184" t="s">
        <v>518</v>
      </c>
      <c r="C63" s="185">
        <f>COUNTIF('CROSS-SECTORAL OTHER'!$C11:C$71,B63)</f>
        <v>3</v>
      </c>
      <c r="D63" s="188">
        <v>3</v>
      </c>
      <c r="E63" s="187"/>
      <c r="F63" s="188">
        <v>1</v>
      </c>
      <c r="G63" s="187"/>
      <c r="H63" s="187"/>
      <c r="I63" s="187"/>
    </row>
    <row r="64" spans="1:9" ht="69">
      <c r="A64" s="291"/>
      <c r="B64" s="184" t="s">
        <v>523</v>
      </c>
      <c r="C64" s="185">
        <f>COUNTIF('CROSS-SECTORAL OTHER'!$C12:C$71,B64)</f>
        <v>1</v>
      </c>
      <c r="D64" s="188">
        <v>1</v>
      </c>
      <c r="E64" s="187"/>
      <c r="F64" s="188">
        <v>0</v>
      </c>
      <c r="G64" s="187"/>
      <c r="H64" s="187"/>
      <c r="I64" s="187"/>
    </row>
    <row r="65" spans="1:9" ht="69">
      <c r="A65" s="291"/>
      <c r="B65" s="184" t="s">
        <v>526</v>
      </c>
      <c r="C65" s="185">
        <f>COUNTIF('CROSS-SECTORAL OTHER'!$C13:C$71,B65)</f>
        <v>1</v>
      </c>
      <c r="D65" s="188">
        <v>1</v>
      </c>
      <c r="E65" s="187"/>
      <c r="F65" s="188">
        <v>0</v>
      </c>
      <c r="G65" s="187"/>
      <c r="H65" s="187"/>
      <c r="I65" s="187"/>
    </row>
    <row r="66" spans="1:9" ht="46">
      <c r="A66" s="291"/>
      <c r="B66" s="184" t="s">
        <v>529</v>
      </c>
      <c r="C66" s="185">
        <f>COUNTIF('CROSS-SECTORAL OTHER'!$C14:C$71,B66)</f>
        <v>3</v>
      </c>
      <c r="D66" s="188">
        <v>3</v>
      </c>
      <c r="E66" s="187"/>
      <c r="F66" s="188">
        <v>0</v>
      </c>
      <c r="G66" s="187"/>
      <c r="H66" s="187"/>
      <c r="I66" s="187"/>
    </row>
    <row r="67" spans="1:9" ht="92">
      <c r="A67" s="291"/>
      <c r="B67" s="184" t="s">
        <v>536</v>
      </c>
      <c r="C67" s="185">
        <f>COUNTIF('CROSS-SECTORAL OTHER'!$C15:C$71,B67)</f>
        <v>1</v>
      </c>
      <c r="D67" s="188">
        <v>1</v>
      </c>
      <c r="E67" s="187"/>
      <c r="F67" s="188">
        <v>0</v>
      </c>
      <c r="G67" s="187"/>
      <c r="H67" s="187"/>
      <c r="I67" s="187"/>
    </row>
  </sheetData>
  <mergeCells count="5">
    <mergeCell ref="A2:A16"/>
    <mergeCell ref="A17:A26"/>
    <mergeCell ref="A27:A41"/>
    <mergeCell ref="A42:A53"/>
    <mergeCell ref="A54:A67"/>
  </mergeCells>
  <conditionalFormatting sqref="A1:A2 B1:B41 B43:B53 A17:A42 C1:I53 A54:I67">
    <cfRule type="iconSet" priority="1">
      <iconSet>
        <cfvo type="percent" val="0"/>
        <cfvo type="num" val="3"/>
        <cfvo type="num" val="7"/>
      </iconSet>
    </cfRule>
  </conditionalFormatting>
  <pageMargins left="0.7" right="0.7" top="0.75" bottom="0.75" header="0.3" footer="0.3"/>
  <pageSetup paperSize="9" orientation="portrait"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47511-E4AB-4509-B8CD-0EF9A1EB9645}">
  <sheetPr codeName="Sheet17"/>
  <dimension ref="A1:S34"/>
  <sheetViews>
    <sheetView zoomScale="77" zoomScaleNormal="77" workbookViewId="0">
      <selection activeCell="B2" sqref="B2"/>
    </sheetView>
  </sheetViews>
  <sheetFormatPr defaultRowHeight="14"/>
  <cols>
    <col min="1" max="1" width="22.33203125" customWidth="1"/>
    <col min="2" max="2" width="21.25" customWidth="1"/>
    <col min="3" max="3" width="24.25" customWidth="1"/>
    <col min="4" max="4" width="26.6640625" customWidth="1"/>
    <col min="5" max="5" width="16.08203125" customWidth="1"/>
    <col min="6" max="6" width="14.58203125" customWidth="1"/>
    <col min="7" max="7" width="14.9140625" customWidth="1"/>
    <col min="8" max="8" width="18" customWidth="1"/>
    <col min="9" max="9" width="17.75" customWidth="1"/>
    <col min="10" max="10" width="11.6640625" customWidth="1"/>
    <col min="11" max="11" width="12.58203125" customWidth="1"/>
    <col min="12" max="12" width="17.5" customWidth="1"/>
    <col min="13" max="13" width="10.4140625" customWidth="1"/>
    <col min="16" max="16" width="9.58203125" customWidth="1"/>
    <col min="17" max="17" width="7.1640625" customWidth="1"/>
  </cols>
  <sheetData>
    <row r="1" spans="1:19" ht="63" customHeight="1">
      <c r="A1" s="18" t="s">
        <v>694</v>
      </c>
      <c r="B1" s="10" t="s">
        <v>567</v>
      </c>
      <c r="C1" s="10" t="s">
        <v>75</v>
      </c>
      <c r="D1" s="10" t="s">
        <v>572</v>
      </c>
      <c r="E1" s="10" t="s">
        <v>699</v>
      </c>
      <c r="F1" s="10" t="s">
        <v>698</v>
      </c>
      <c r="G1" s="10" t="s">
        <v>27</v>
      </c>
      <c r="H1" s="10" t="s">
        <v>238</v>
      </c>
      <c r="I1" s="10" t="s">
        <v>700</v>
      </c>
      <c r="J1" s="10" t="s">
        <v>149</v>
      </c>
      <c r="K1" s="10" t="s">
        <v>231</v>
      </c>
      <c r="L1" s="10" t="s">
        <v>561</v>
      </c>
      <c r="M1" s="10" t="s">
        <v>234</v>
      </c>
      <c r="N1" s="10" t="s">
        <v>78</v>
      </c>
      <c r="O1" s="10" t="s">
        <v>697</v>
      </c>
      <c r="P1" s="10" t="s">
        <v>142</v>
      </c>
      <c r="Q1" s="10" t="s">
        <v>221</v>
      </c>
      <c r="R1" s="8" t="s">
        <v>241</v>
      </c>
    </row>
    <row r="2" spans="1:19" ht="17.5">
      <c r="A2" s="19" t="s">
        <v>713</v>
      </c>
      <c r="B2" s="9">
        <f>COUNTIF(LEARN!C2:C72,B1)</f>
        <v>12</v>
      </c>
      <c r="C2" s="9">
        <f>COUNTIF(LEARN!C2:C73,C1)</f>
        <v>10</v>
      </c>
      <c r="D2" s="9">
        <f>COUNTIF(LEARN!C1:C74,D1)</f>
        <v>10</v>
      </c>
      <c r="E2" s="9">
        <f>COUNTIF(LEARN!C2:C72,E1)</f>
        <v>0</v>
      </c>
      <c r="F2" s="9">
        <f>COUNTIF(LEARN!C2:C72,F1)</f>
        <v>5</v>
      </c>
      <c r="G2" s="9">
        <f>COUNTIF(LEARN!C2:C72,G1)</f>
        <v>0</v>
      </c>
      <c r="H2" s="9">
        <f>COUNTIF(LEARN!C2:C72,H1)</f>
        <v>4</v>
      </c>
      <c r="I2" s="9">
        <f>COUNTIF(LEARN!C2:C72,I1)</f>
        <v>3</v>
      </c>
      <c r="J2" s="9">
        <f>COUNTIF(LEARN!C2:C72,J1)</f>
        <v>8</v>
      </c>
      <c r="K2" s="9">
        <f>COUNTIF(LEARN!C2:C72,K1)</f>
        <v>3</v>
      </c>
      <c r="L2" s="9">
        <f>COUNTIF(LEARN!C2:C72,L1)</f>
        <v>2</v>
      </c>
      <c r="M2" s="9">
        <f>COUNTIF(LEARN!C2:C72,M1)</f>
        <v>4</v>
      </c>
      <c r="N2" s="9">
        <f>COUNTIF(LEARN!C2:C72,N1)</f>
        <v>2</v>
      </c>
      <c r="O2" s="9">
        <f>COUNTIF(LEARN!C2:C72,O1)</f>
        <v>3</v>
      </c>
      <c r="P2" s="9">
        <f>COUNTIF(LEARN!C2:C72,P1)</f>
        <v>1</v>
      </c>
      <c r="Q2" s="9">
        <f>COUNTIF(LEARN!C2:C72,Q1)</f>
        <v>1</v>
      </c>
      <c r="R2" s="9">
        <f>COUNTIF(LEARN!C2:C72,R1)</f>
        <v>1</v>
      </c>
    </row>
    <row r="3" spans="1:19" ht="17.5">
      <c r="A3" s="19" t="s">
        <v>701</v>
      </c>
      <c r="B3" s="9">
        <v>6</v>
      </c>
      <c r="C3" s="9">
        <v>6</v>
      </c>
      <c r="D3" s="9">
        <v>7</v>
      </c>
      <c r="E3" s="9">
        <v>6</v>
      </c>
      <c r="F3" s="9">
        <v>5</v>
      </c>
      <c r="G3" s="9">
        <v>5</v>
      </c>
      <c r="H3" s="9">
        <v>4</v>
      </c>
      <c r="I3" s="9">
        <v>2</v>
      </c>
      <c r="J3" s="9">
        <v>1</v>
      </c>
      <c r="K3" s="9">
        <v>3</v>
      </c>
      <c r="L3" s="9">
        <v>3</v>
      </c>
      <c r="M3" s="9">
        <v>3</v>
      </c>
      <c r="N3" s="9">
        <v>2</v>
      </c>
      <c r="O3" s="9">
        <v>3</v>
      </c>
      <c r="P3" s="9">
        <v>1</v>
      </c>
      <c r="Q3" s="9">
        <v>1</v>
      </c>
      <c r="R3" s="9">
        <v>1</v>
      </c>
      <c r="S3" s="1"/>
    </row>
    <row r="4" spans="1:19" ht="18" customHeight="1">
      <c r="A4" s="19" t="s">
        <v>702</v>
      </c>
      <c r="B4" s="9">
        <v>7</v>
      </c>
      <c r="C4" s="9">
        <v>4</v>
      </c>
      <c r="D4" s="9">
        <v>3</v>
      </c>
      <c r="E4" s="9"/>
      <c r="F4" s="9"/>
      <c r="G4" s="9"/>
      <c r="H4" s="9"/>
      <c r="I4" s="9">
        <v>1</v>
      </c>
      <c r="J4" s="9">
        <v>2</v>
      </c>
      <c r="K4" s="9"/>
      <c r="L4" s="9"/>
      <c r="M4" s="9"/>
      <c r="N4" s="9"/>
      <c r="O4" s="9"/>
      <c r="P4" s="9"/>
      <c r="Q4" s="9"/>
      <c r="R4" s="9"/>
      <c r="S4" s="6"/>
    </row>
    <row r="5" spans="1:19" ht="52.5">
      <c r="A5" s="19" t="s">
        <v>703</v>
      </c>
      <c r="B5" s="9">
        <v>1</v>
      </c>
      <c r="C5" s="9">
        <v>3</v>
      </c>
      <c r="D5" s="9">
        <v>4</v>
      </c>
      <c r="E5" s="9">
        <v>5</v>
      </c>
      <c r="F5" s="9">
        <v>3</v>
      </c>
      <c r="G5" s="9">
        <v>1</v>
      </c>
      <c r="H5" s="9">
        <v>2</v>
      </c>
      <c r="I5" s="9">
        <v>2</v>
      </c>
      <c r="J5" s="9">
        <v>1</v>
      </c>
      <c r="K5" s="9">
        <v>1</v>
      </c>
      <c r="L5" s="9">
        <v>2</v>
      </c>
      <c r="M5" s="9">
        <v>2</v>
      </c>
      <c r="N5" s="9">
        <v>2</v>
      </c>
      <c r="O5" s="9">
        <v>2</v>
      </c>
      <c r="P5" s="9">
        <v>1</v>
      </c>
      <c r="Q5" s="9"/>
      <c r="R5" s="9"/>
    </row>
    <row r="10" spans="1:19" ht="70.5" customHeight="1">
      <c r="A10" s="18" t="s">
        <v>694</v>
      </c>
      <c r="B10" s="15" t="s">
        <v>539</v>
      </c>
      <c r="C10" s="15" t="s">
        <v>704</v>
      </c>
      <c r="D10" s="15" t="s">
        <v>45</v>
      </c>
      <c r="E10" s="15" t="s">
        <v>42</v>
      </c>
      <c r="F10" s="15" t="s">
        <v>705</v>
      </c>
      <c r="G10" s="15" t="s">
        <v>41</v>
      </c>
      <c r="H10" s="15" t="s">
        <v>706</v>
      </c>
      <c r="I10" s="15" t="s">
        <v>550</v>
      </c>
      <c r="J10" s="15" t="s">
        <v>707</v>
      </c>
      <c r="K10" s="15" t="s">
        <v>708</v>
      </c>
      <c r="L10" s="15" t="s">
        <v>224</v>
      </c>
      <c r="M10" s="13" t="s">
        <v>709</v>
      </c>
    </row>
    <row r="11" spans="1:19" ht="17.5">
      <c r="A11" s="19" t="s">
        <v>713</v>
      </c>
      <c r="B11" s="9">
        <f>COUNTIF(' SURVIVE &amp; THRIVE'!C2:$C$104,B10)</f>
        <v>30</v>
      </c>
      <c r="C11" s="9">
        <f>COUNTIF(' SURVIVE &amp; THRIVE'!$C2:D$104,C10)</f>
        <v>2</v>
      </c>
      <c r="D11" s="9">
        <f>COUNTIF(' SURVIVE &amp; THRIVE'!$C2:E$104,D10)</f>
        <v>27</v>
      </c>
      <c r="E11" s="9">
        <f>COUNTIF(' SURVIVE &amp; THRIVE'!$C2:F$104,E10)</f>
        <v>10</v>
      </c>
      <c r="F11" s="9">
        <f>COUNTIF(' SURVIVE &amp; THRIVE'!$C2:J$104,F10)</f>
        <v>5</v>
      </c>
      <c r="G11" s="9">
        <f>COUNTIF(' SURVIVE &amp; THRIVE'!$C2:L$104,G10)</f>
        <v>1</v>
      </c>
      <c r="H11" s="9">
        <f>COUNTIF(' SURVIVE &amp; THRIVE'!$C2:N$104,H10)</f>
        <v>1</v>
      </c>
      <c r="I11" s="9">
        <f>COUNTIF(' SURVIVE &amp; THRIVE'!$C2:P$104,I10)</f>
        <v>10</v>
      </c>
      <c r="J11" s="9">
        <f>COUNTIF(' SURVIVE &amp; THRIVE'!$C2:Q$104,J10)</f>
        <v>0</v>
      </c>
      <c r="K11" s="9">
        <f>COUNTIF(' SURVIVE &amp; THRIVE'!$C2:R$104,K10)</f>
        <v>4</v>
      </c>
      <c r="L11" s="9">
        <f>COUNTIF(' SURVIVE &amp; THRIVE'!$C2:S$104,L10)</f>
        <v>10</v>
      </c>
      <c r="M11" s="9">
        <f>COUNTIF(' SURVIVE &amp; THRIVE'!$C2:T$104,M10)</f>
        <v>3</v>
      </c>
    </row>
    <row r="12" spans="1:19" ht="17.5">
      <c r="A12" s="19" t="s">
        <v>701</v>
      </c>
      <c r="B12" s="9">
        <v>15</v>
      </c>
      <c r="C12" s="14">
        <v>2</v>
      </c>
      <c r="D12" s="14">
        <v>15</v>
      </c>
      <c r="E12" s="14">
        <v>7</v>
      </c>
      <c r="F12" s="14">
        <v>3</v>
      </c>
      <c r="G12" s="14"/>
      <c r="H12" s="14">
        <v>1</v>
      </c>
      <c r="I12" s="14">
        <v>3</v>
      </c>
      <c r="J12" s="14">
        <v>2</v>
      </c>
      <c r="K12" s="14">
        <v>4</v>
      </c>
      <c r="L12" s="14">
        <v>10</v>
      </c>
      <c r="M12" s="14">
        <v>3</v>
      </c>
    </row>
    <row r="13" spans="1:19" ht="17.5">
      <c r="A13" s="19" t="s">
        <v>702</v>
      </c>
      <c r="B13" s="14">
        <v>15</v>
      </c>
      <c r="C13" s="14"/>
      <c r="D13" s="14">
        <v>12</v>
      </c>
      <c r="E13" s="14">
        <v>3</v>
      </c>
      <c r="F13" s="14">
        <v>2</v>
      </c>
      <c r="G13" s="14">
        <v>1</v>
      </c>
      <c r="H13" s="14"/>
      <c r="I13" s="14">
        <v>8</v>
      </c>
      <c r="J13" s="14"/>
      <c r="K13" s="14">
        <v>2</v>
      </c>
      <c r="L13" s="14"/>
      <c r="M13" s="14"/>
    </row>
    <row r="14" spans="1:19" ht="52.5">
      <c r="A14" s="19" t="s">
        <v>703</v>
      </c>
      <c r="B14" s="16"/>
      <c r="C14" s="14">
        <v>0</v>
      </c>
      <c r="D14" s="14">
        <v>8</v>
      </c>
      <c r="E14" s="14">
        <v>0</v>
      </c>
      <c r="F14" s="14">
        <v>0</v>
      </c>
      <c r="G14" s="14"/>
      <c r="H14" s="16"/>
      <c r="I14" s="14">
        <v>5</v>
      </c>
      <c r="J14" s="14"/>
      <c r="K14" s="14">
        <v>5</v>
      </c>
      <c r="L14" s="14">
        <v>3</v>
      </c>
      <c r="M14" s="14"/>
    </row>
    <row r="19" spans="1:19" ht="17.5">
      <c r="A19" s="18" t="s">
        <v>694</v>
      </c>
      <c r="B19" s="15" t="s">
        <v>11</v>
      </c>
      <c r="C19" s="15" t="s">
        <v>18</v>
      </c>
      <c r="D19" s="15" t="s">
        <v>21</v>
      </c>
      <c r="E19" s="15" t="s">
        <v>67</v>
      </c>
      <c r="F19" s="15" t="s">
        <v>149</v>
      </c>
      <c r="G19" s="15" t="s">
        <v>10</v>
      </c>
      <c r="H19" s="15" t="s">
        <v>710</v>
      </c>
      <c r="I19" s="15" t="s">
        <v>264</v>
      </c>
      <c r="J19" s="15" t="s">
        <v>711</v>
      </c>
      <c r="K19" s="15" t="s">
        <v>494</v>
      </c>
      <c r="L19" s="15" t="s">
        <v>271</v>
      </c>
      <c r="M19" s="15" t="s">
        <v>712</v>
      </c>
      <c r="N19" s="15" t="s">
        <v>180</v>
      </c>
      <c r="O19" s="15" t="s">
        <v>289</v>
      </c>
      <c r="P19" s="15" t="s">
        <v>575</v>
      </c>
      <c r="Q19" s="17"/>
    </row>
    <row r="20" spans="1:19" ht="17.5">
      <c r="A20" s="19" t="s">
        <v>713</v>
      </c>
      <c r="B20" s="9">
        <f>COUNTIF('PROTECTIVE ENVIRONMENT'!C2:$C$88,B19)</f>
        <v>12</v>
      </c>
      <c r="C20" s="9">
        <f>COUNTIF('PROTECTIVE ENVIRONMENT'!$C2:D$88,C19)</f>
        <v>1</v>
      </c>
      <c r="D20" s="9">
        <f>COUNTIF('PROTECTIVE ENVIRONMENT'!$C2:E$88,D19)</f>
        <v>5</v>
      </c>
      <c r="E20" s="9">
        <f>COUNTIF('PROTECTIVE ENVIRONMENT'!$C2:F$88,E19)</f>
        <v>14</v>
      </c>
      <c r="F20" s="9">
        <f>COUNTIF('PROTECTIVE ENVIRONMENT'!$C2:J$88,F19)</f>
        <v>7</v>
      </c>
      <c r="G20" s="9">
        <f>COUNTIF('PROTECTIVE ENVIRONMENT'!$C2:L$88,G19)</f>
        <v>2</v>
      </c>
      <c r="H20" s="9">
        <f>COUNTIF('PROTECTIVE ENVIRONMENT'!$C2:N$88,H19)</f>
        <v>1</v>
      </c>
      <c r="I20" s="9">
        <f>COUNTIF('PROTECTIVE ENVIRONMENT'!$C2:P$88,I19)</f>
        <v>2</v>
      </c>
      <c r="J20" s="9">
        <f>COUNTIF('PROTECTIVE ENVIRONMENT'!$C2:Q$88,J19)</f>
        <v>1</v>
      </c>
      <c r="K20" s="9">
        <f>COUNTIF('PROTECTIVE ENVIRONMENT'!$C2:R$88,K19)</f>
        <v>4</v>
      </c>
      <c r="L20" s="9">
        <f>COUNTIF('PROTECTIVE ENVIRONMENT'!$C2:S$88,L19)</f>
        <v>1</v>
      </c>
      <c r="M20" s="9">
        <f>COUNTIF('PROTECTIVE ENVIRONMENT'!$C2:T$88,M19)</f>
        <v>11</v>
      </c>
      <c r="N20" s="9">
        <f>COUNTIF('PROTECTIVE ENVIRONMENT'!$C2:U$88,N19)</f>
        <v>1</v>
      </c>
      <c r="O20" s="9">
        <f>COUNTIF('PROTECTIVE ENVIRONMENT'!$C2:V$88,O19)</f>
        <v>10</v>
      </c>
      <c r="P20" s="9">
        <f>COUNTIF('PROTECTIVE ENVIRONMENT'!$C2:W$88,P19)</f>
        <v>15</v>
      </c>
    </row>
    <row r="21" spans="1:19" ht="17.5">
      <c r="A21" s="19" t="s">
        <v>701</v>
      </c>
      <c r="B21" s="14">
        <v>12</v>
      </c>
      <c r="C21" s="14">
        <v>1</v>
      </c>
      <c r="D21" s="14">
        <v>4</v>
      </c>
      <c r="E21" s="14">
        <v>14</v>
      </c>
      <c r="F21" s="14">
        <v>7</v>
      </c>
      <c r="G21" s="14">
        <v>2</v>
      </c>
      <c r="H21" s="14">
        <v>1</v>
      </c>
      <c r="I21" s="14">
        <v>2</v>
      </c>
      <c r="J21" s="14">
        <v>1</v>
      </c>
      <c r="K21" s="14">
        <v>1</v>
      </c>
      <c r="L21" s="14">
        <v>1</v>
      </c>
      <c r="M21" s="14">
        <v>11</v>
      </c>
      <c r="N21" s="14">
        <v>1</v>
      </c>
      <c r="O21" s="14">
        <v>6</v>
      </c>
      <c r="P21" s="14">
        <v>15</v>
      </c>
    </row>
    <row r="22" spans="1:19" ht="17.5">
      <c r="A22" s="19" t="s">
        <v>702</v>
      </c>
      <c r="B22" s="14"/>
      <c r="C22" s="14"/>
      <c r="D22" s="14">
        <v>2</v>
      </c>
      <c r="E22" s="14"/>
      <c r="F22" s="14"/>
      <c r="G22" s="14"/>
      <c r="H22" s="14"/>
      <c r="I22" s="14"/>
      <c r="J22" s="14"/>
      <c r="K22" s="14">
        <v>5</v>
      </c>
      <c r="L22" s="14"/>
      <c r="M22" s="14"/>
      <c r="N22" s="14"/>
      <c r="O22" s="14">
        <v>7</v>
      </c>
      <c r="P22" s="14"/>
    </row>
    <row r="23" spans="1:19" ht="52.5">
      <c r="A23" s="19" t="s">
        <v>703</v>
      </c>
      <c r="B23" s="14">
        <v>3</v>
      </c>
      <c r="C23" s="14"/>
      <c r="D23" s="14">
        <v>1</v>
      </c>
      <c r="E23" s="14">
        <v>8</v>
      </c>
      <c r="F23" s="14">
        <v>1</v>
      </c>
      <c r="G23" s="14">
        <v>1</v>
      </c>
      <c r="H23" s="14">
        <v>1</v>
      </c>
      <c r="I23" s="14"/>
      <c r="J23" s="14"/>
      <c r="K23" s="14">
        <v>1</v>
      </c>
      <c r="L23" s="14"/>
      <c r="M23" s="14">
        <v>1</v>
      </c>
      <c r="N23" s="14"/>
      <c r="O23" s="14">
        <v>2</v>
      </c>
      <c r="P23" s="14">
        <v>2</v>
      </c>
    </row>
    <row r="30" spans="1:19" ht="17.5">
      <c r="A30" s="18" t="s">
        <v>694</v>
      </c>
      <c r="B30" s="20" t="s">
        <v>500</v>
      </c>
      <c r="C30" s="20" t="s">
        <v>514</v>
      </c>
      <c r="D30" s="20" t="s">
        <v>518</v>
      </c>
      <c r="E30" s="20" t="s">
        <v>523</v>
      </c>
      <c r="F30" s="20" t="s">
        <v>526</v>
      </c>
      <c r="G30" s="20" t="s">
        <v>529</v>
      </c>
      <c r="H30" s="20" t="s">
        <v>536</v>
      </c>
      <c r="I30" s="20" t="s">
        <v>667</v>
      </c>
      <c r="J30" s="20" t="s">
        <v>27</v>
      </c>
      <c r="K30" s="20" t="s">
        <v>644</v>
      </c>
      <c r="L30" s="20" t="s">
        <v>21</v>
      </c>
      <c r="M30" s="20" t="s">
        <v>54</v>
      </c>
      <c r="N30" s="21" t="s">
        <v>149</v>
      </c>
      <c r="O30" s="21" t="s">
        <v>330</v>
      </c>
      <c r="P30" s="21" t="s">
        <v>350</v>
      </c>
      <c r="Q30" s="21" t="s">
        <v>271</v>
      </c>
      <c r="R30" s="21" t="s">
        <v>476</v>
      </c>
      <c r="S30" s="21" t="s">
        <v>485</v>
      </c>
    </row>
    <row r="31" spans="1:19" ht="17.5">
      <c r="A31" s="19" t="s">
        <v>713</v>
      </c>
      <c r="B31" s="9">
        <f>COUNTIF('CROSS-SECTORAL OTHER'!$C$2:$C$71,B30)</f>
        <v>7</v>
      </c>
      <c r="C31" s="9">
        <f>COUNTIF('CROSS-SECTORAL OTHER'!$C$2:$C$71,C30)</f>
        <v>2</v>
      </c>
      <c r="D31" s="9">
        <f>COUNTIF('CROSS-SECTORAL OTHER'!$C$2:$C$71,D30)</f>
        <v>3</v>
      </c>
      <c r="E31" s="9">
        <f>COUNTIF('CROSS-SECTORAL OTHER'!$C$2:$C$71,E30)</f>
        <v>1</v>
      </c>
      <c r="F31" s="9">
        <f>COUNTIF('CROSS-SECTORAL OTHER'!$C$2:$C$71,F30)</f>
        <v>1</v>
      </c>
      <c r="G31" s="9">
        <f>COUNTIF('CROSS-SECTORAL OTHER'!$C$2:$C$71,G30)</f>
        <v>3</v>
      </c>
      <c r="H31" s="9">
        <f>COUNTIF('CROSS-SECTORAL OTHER'!$C$2:$C$71,H30)</f>
        <v>1</v>
      </c>
      <c r="I31" s="9">
        <f>COUNTIF('CROSS-SECTORAL OTHER'!$C$2:$C$71,I30)</f>
        <v>2</v>
      </c>
      <c r="J31" s="9">
        <f>COUNTIF('CROSS-SECTORAL OTHER'!$C$2:$C$71,J30)</f>
        <v>0</v>
      </c>
      <c r="K31" s="9">
        <f>COUNTIF('CROSS-SECTORAL OTHER'!$C$2:$C$71,K30)</f>
        <v>0</v>
      </c>
      <c r="L31" s="9">
        <f>COUNTIF('CROSS-SECTORAL OTHER'!$C$2:$C$71,L30)</f>
        <v>9</v>
      </c>
      <c r="M31" s="9">
        <f>COUNTIF('CROSS-SECTORAL OTHER'!$C$2:$C$71,M30)</f>
        <v>11</v>
      </c>
      <c r="N31" s="9">
        <f>COUNTIF('CROSS-SECTORAL OTHER'!$C$2:$C$71,N30)</f>
        <v>0</v>
      </c>
      <c r="O31" s="9">
        <f>COUNTIF('CROSS-SECTORAL OTHER'!$C$2:$C$71,O30)</f>
        <v>10</v>
      </c>
      <c r="P31" s="9">
        <f>COUNTIF('CROSS-SECTORAL OTHER'!$C$2:$C$71,P30)</f>
        <v>2</v>
      </c>
      <c r="Q31" s="9">
        <f>COUNTIF('CROSS-SECTORAL OTHER'!$C$2:$C$71,Q30)</f>
        <v>13</v>
      </c>
      <c r="R31" s="9">
        <f>COUNTIF('CROSS-SECTORAL OTHER'!$C$2:$C$71,R30)</f>
        <v>5</v>
      </c>
      <c r="S31" s="9">
        <f>COUNTIF('CROSS-SECTORAL OTHER'!$C$2:$C$71,S30)</f>
        <v>0</v>
      </c>
    </row>
    <row r="32" spans="1:19" ht="17.5">
      <c r="A32" s="19" t="s">
        <v>701</v>
      </c>
      <c r="B32" s="14">
        <v>7</v>
      </c>
      <c r="C32" s="14">
        <v>2</v>
      </c>
      <c r="D32" s="14">
        <v>3</v>
      </c>
      <c r="E32" s="14">
        <v>1</v>
      </c>
      <c r="F32" s="14">
        <v>1</v>
      </c>
      <c r="G32" s="14">
        <v>3</v>
      </c>
      <c r="H32" s="14">
        <v>1</v>
      </c>
      <c r="I32" s="14">
        <v>2</v>
      </c>
      <c r="J32" s="14">
        <v>7</v>
      </c>
      <c r="K32" s="14">
        <v>1</v>
      </c>
      <c r="L32" s="14">
        <v>9</v>
      </c>
      <c r="M32" s="14">
        <v>8</v>
      </c>
      <c r="N32" s="14">
        <v>4</v>
      </c>
      <c r="O32" s="14">
        <v>1</v>
      </c>
      <c r="P32" s="14"/>
      <c r="Q32" s="14">
        <v>5</v>
      </c>
      <c r="R32" s="14">
        <v>1</v>
      </c>
      <c r="S32" s="14">
        <v>1</v>
      </c>
    </row>
    <row r="33" spans="1:19" ht="17.5">
      <c r="A33" s="19" t="s">
        <v>702</v>
      </c>
      <c r="B33" s="14"/>
      <c r="C33" s="14"/>
      <c r="D33" s="14"/>
      <c r="E33" s="14"/>
      <c r="F33" s="14"/>
      <c r="G33" s="14"/>
      <c r="H33" s="14"/>
      <c r="I33" s="14"/>
      <c r="J33" s="14"/>
      <c r="K33" s="14">
        <v>2</v>
      </c>
      <c r="L33" s="14"/>
      <c r="M33" s="14"/>
      <c r="N33" s="14">
        <v>2</v>
      </c>
      <c r="O33" s="14">
        <v>12</v>
      </c>
      <c r="P33" s="14">
        <v>2</v>
      </c>
      <c r="Q33" s="14"/>
      <c r="R33" s="14"/>
      <c r="S33" s="14">
        <v>2</v>
      </c>
    </row>
    <row r="34" spans="1:19" ht="52.5">
      <c r="A34" s="19" t="s">
        <v>703</v>
      </c>
      <c r="B34" s="14"/>
      <c r="C34" s="14"/>
      <c r="D34" s="14"/>
      <c r="E34" s="14"/>
      <c r="F34" s="14"/>
      <c r="G34" s="14"/>
      <c r="H34" s="14"/>
      <c r="I34" s="14">
        <v>2</v>
      </c>
      <c r="J34" s="14">
        <v>6</v>
      </c>
      <c r="K34" s="14"/>
      <c r="L34" s="14"/>
      <c r="M34" s="14">
        <v>6</v>
      </c>
      <c r="N34" s="14"/>
      <c r="O34" s="14">
        <v>6</v>
      </c>
      <c r="P34" s="14"/>
      <c r="Q34" s="14">
        <v>3</v>
      </c>
      <c r="R34" s="14"/>
      <c r="S34" s="14"/>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53C45213A11469481911510EA0C5D" ma:contentTypeVersion="13" ma:contentTypeDescription="Create a new document." ma:contentTypeScope="" ma:versionID="0a1305bfa1a451aaa6b1f4f4c4d9082a">
  <xsd:schema xmlns:xsd="http://www.w3.org/2001/XMLSchema" xmlns:xs="http://www.w3.org/2001/XMLSchema" xmlns:p="http://schemas.microsoft.com/office/2006/metadata/properties" xmlns:ns3="cf9be847-f4f0-4c0b-894e-8a45d4094ed7" xmlns:ns4="2b0b27c4-1c3a-4f07-aba7-f23b663f11b8" targetNamespace="http://schemas.microsoft.com/office/2006/metadata/properties" ma:root="true" ma:fieldsID="bbd9d92ecbeb10fbd79e836460d57eec" ns3:_="" ns4:_="">
    <xsd:import namespace="cf9be847-f4f0-4c0b-894e-8a45d4094ed7"/>
    <xsd:import namespace="2b0b27c4-1c3a-4f07-aba7-f23b663f11b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ServiceLocation" minOccurs="0"/>
                <xsd:element ref="ns3:MediaServiceGenerationTime" minOccurs="0"/>
                <xsd:element ref="ns3:MediaServiceEventHashCode" minOccurs="0"/>
                <xsd:element ref="ns3:MediaServiceAuto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9be847-f4f0-4c0b-894e-8a45d4094e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b0b27c4-1c3a-4f07-aba7-f23b663f11b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CAAD43-EAC4-401B-88BA-A7C20609E42B}">
  <ds:schemaRefs>
    <ds:schemaRef ds:uri="http://schemas.microsoft.com/office/2006/metadata/properties"/>
    <ds:schemaRef ds:uri="http://schemas.microsoft.com/office/2006/documentManagement/types"/>
    <ds:schemaRef ds:uri="http://www.w3.org/XML/1998/namespace"/>
    <ds:schemaRef ds:uri="cf9be847-f4f0-4c0b-894e-8a45d4094ed7"/>
    <ds:schemaRef ds:uri="http://purl.org/dc/dcmitype/"/>
    <ds:schemaRef ds:uri="http://purl.org/dc/terms/"/>
    <ds:schemaRef ds:uri="http://purl.org/dc/elements/1.1/"/>
    <ds:schemaRef ds:uri="http://schemas.microsoft.com/office/infopath/2007/PartnerControls"/>
    <ds:schemaRef ds:uri="http://schemas.openxmlformats.org/package/2006/metadata/core-properties"/>
    <ds:schemaRef ds:uri="2b0b27c4-1c3a-4f07-aba7-f23b663f11b8"/>
  </ds:schemaRefs>
</ds:datastoreItem>
</file>

<file path=customXml/itemProps2.xml><?xml version="1.0" encoding="utf-8"?>
<ds:datastoreItem xmlns:ds="http://schemas.openxmlformats.org/officeDocument/2006/customXml" ds:itemID="{E572CD59-A71D-4222-85FE-93EF83583AD2}">
  <ds:schemaRefs>
    <ds:schemaRef ds:uri="http://schemas.microsoft.com/sharepoint/v3/contenttype/forms"/>
  </ds:schemaRefs>
</ds:datastoreItem>
</file>

<file path=customXml/itemProps3.xml><?xml version="1.0" encoding="utf-8"?>
<ds:datastoreItem xmlns:ds="http://schemas.openxmlformats.org/officeDocument/2006/customXml" ds:itemID="{F874C4FD-5049-4D23-96E9-9F796A3337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9be847-f4f0-4c0b-894e-8a45d4094ed7"/>
    <ds:schemaRef ds:uri="2b0b27c4-1c3a-4f07-aba7-f23b663f11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17</vt:i4>
      </vt:variant>
    </vt:vector>
  </HeadingPairs>
  <TitlesOfParts>
    <vt:vector size="17" baseType="lpstr">
      <vt:lpstr>READ ME</vt:lpstr>
      <vt:lpstr>LEARN</vt:lpstr>
      <vt:lpstr> SURVIVE &amp; THRIVE</vt:lpstr>
      <vt:lpstr>PROTECTIVE ENVIRONMENT</vt:lpstr>
      <vt:lpstr>Sheet2</vt:lpstr>
      <vt:lpstr>ADAP</vt:lpstr>
      <vt:lpstr>Sheet9</vt:lpstr>
      <vt:lpstr>CROSS-SECTORAL OTHER</vt:lpstr>
      <vt:lpstr>Baseline data and progress</vt:lpstr>
      <vt:lpstr>Evidence Mapping</vt:lpstr>
      <vt:lpstr>Sheet3</vt:lpstr>
      <vt:lpstr>Sheet4</vt:lpstr>
      <vt:lpstr>Sheet5</vt:lpstr>
      <vt:lpstr>Sheet6</vt:lpstr>
      <vt:lpstr>Protect</vt:lpstr>
      <vt:lpstr>Evidence Mapping (2nd)</vt:lpstr>
      <vt:lpstr>Evidence Mapping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Joy McCarron</dc:creator>
  <cp:lastModifiedBy>Administrator</cp:lastModifiedBy>
  <cp:lastPrinted>2020-12-09T11:34:50Z</cp:lastPrinted>
  <dcterms:created xsi:type="dcterms:W3CDTF">2020-10-01T10:36:01Z</dcterms:created>
  <dcterms:modified xsi:type="dcterms:W3CDTF">2020-12-09T12:15:25Z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0x01010088753C45213A11469481911510EA0C5D</vt:lpwstr>
  </property>
</Properties>
</file>